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xr:revisionPtr revIDLastSave="18" documentId="11_13FA7B519F9008F520A366E4BD0136167E4A81E8" xr6:coauthVersionLast="47" xr6:coauthVersionMax="47" xr10:uidLastSave="{7E64F16C-1BB3-4E1A-B0C9-0635017D0136}"/>
  <bookViews>
    <workbookView xWindow="0" yWindow="0" windowWidth="19420" windowHeight="11020" firstSheet="10" activeTab="13" xr2:uid="{00000000-000D-0000-FFFF-FFFF00000000}"/>
  </bookViews>
  <sheets>
    <sheet name="t1" sheetId="11" r:id="rId1"/>
    <sheet name="t2" sheetId="13" r:id="rId2"/>
    <sheet name="f1" sheetId="18" r:id="rId3"/>
    <sheet name="f2" sheetId="17" r:id="rId4"/>
    <sheet name="t3" sheetId="20" r:id="rId5"/>
    <sheet name="f3" sheetId="21" r:id="rId6"/>
    <sheet name="t4" sheetId="22" r:id="rId7"/>
    <sheet name="t5" sheetId="23" r:id="rId8"/>
    <sheet name="t6" sheetId="24" r:id="rId9"/>
    <sheet name="f4" sheetId="25" r:id="rId10"/>
    <sheet name="t7" sheetId="30" r:id="rId11"/>
    <sheet name="t8" sheetId="27" r:id="rId12"/>
    <sheet name="t9" sheetId="28" r:id="rId13"/>
    <sheet name="f5" sheetId="29" r:id="rId14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7" l="1"/>
  <c r="M27" i="24" l="1"/>
  <c r="L27" i="24"/>
  <c r="K27" i="24"/>
  <c r="J27" i="24"/>
  <c r="I27" i="24"/>
  <c r="H27" i="24"/>
  <c r="G27" i="24"/>
  <c r="F27" i="24"/>
  <c r="E27" i="24"/>
  <c r="D27" i="24"/>
  <c r="C27" i="24"/>
  <c r="B26" i="24"/>
  <c r="N23" i="24"/>
  <c r="N22" i="24"/>
  <c r="N21" i="24"/>
  <c r="N20" i="24"/>
  <c r="N19" i="24"/>
  <c r="N18" i="24"/>
  <c r="N17" i="24"/>
  <c r="N16" i="24"/>
  <c r="B25" i="24"/>
  <c r="N15" i="24"/>
  <c r="N14" i="24"/>
  <c r="N13" i="24"/>
  <c r="N12" i="24"/>
  <c r="B24" i="24"/>
  <c r="N11" i="24"/>
  <c r="N10" i="24"/>
  <c r="N9" i="24"/>
  <c r="N8" i="24"/>
  <c r="N7" i="24"/>
  <c r="N6" i="24"/>
  <c r="N5" i="24"/>
  <c r="N4" i="24"/>
  <c r="N25" i="24" l="1"/>
  <c r="N26" i="24"/>
  <c r="B27" i="24"/>
  <c r="N24" i="24"/>
  <c r="N27" i="24" l="1"/>
  <c r="E15" i="20"/>
  <c r="E17" i="20" s="1"/>
  <c r="D15" i="20"/>
  <c r="D17" i="20" s="1"/>
  <c r="C15" i="20"/>
  <c r="C17" i="20" s="1"/>
  <c r="B15" i="20"/>
  <c r="B17" i="20" s="1"/>
  <c r="E8" i="20"/>
  <c r="E10" i="20" s="1"/>
  <c r="D8" i="20"/>
  <c r="D10" i="20" s="1"/>
  <c r="C8" i="20"/>
  <c r="C10" i="20" s="1"/>
  <c r="B8" i="20"/>
  <c r="B10" i="20" s="1"/>
  <c r="E9" i="18" l="1"/>
  <c r="E3" i="18"/>
  <c r="E4" i="18"/>
  <c r="E5" i="18"/>
  <c r="E6" i="18"/>
  <c r="E7" i="18"/>
  <c r="E8" i="18"/>
  <c r="E2" i="18"/>
  <c r="H8" i="18"/>
  <c r="H7" i="18"/>
  <c r="H6" i="18"/>
  <c r="H5" i="18"/>
  <c r="H4" i="18"/>
  <c r="H3" i="18"/>
  <c r="H2" i="18"/>
  <c r="F9" i="18"/>
  <c r="G9" i="18"/>
  <c r="H9" i="18" s="1"/>
  <c r="B9" i="18"/>
  <c r="C9" i="18"/>
  <c r="D9" i="18" s="1"/>
  <c r="D3" i="18"/>
  <c r="D4" i="18"/>
  <c r="D5" i="18"/>
  <c r="D6" i="18"/>
  <c r="D7" i="18"/>
  <c r="D8" i="18"/>
  <c r="D2" i="18"/>
  <c r="J5" i="13" l="1"/>
  <c r="L5" i="13" s="1"/>
  <c r="J6" i="13"/>
  <c r="L6" i="13" s="1"/>
  <c r="J7" i="13"/>
  <c r="L7" i="13" s="1"/>
  <c r="F9" i="13" l="1"/>
  <c r="B9" i="13"/>
  <c r="G5" i="13" l="1"/>
  <c r="G7" i="13"/>
  <c r="G6" i="13"/>
  <c r="C7" i="13"/>
  <c r="C6" i="13"/>
  <c r="C5" i="13"/>
  <c r="J9" i="13"/>
  <c r="L9" i="13" s="1"/>
</calcChain>
</file>

<file path=xl/sharedStrings.xml><?xml version="1.0" encoding="utf-8"?>
<sst xmlns="http://schemas.openxmlformats.org/spreadsheetml/2006/main" count="450" uniqueCount="222">
  <si>
    <t>Tab. 2.1 - Distribuzione delle imprese registrate per forma giuridica - Settore agricoltura, caccia e silvicoltura - 2017</t>
  </si>
  <si>
    <t>Ditte individuali</t>
  </si>
  <si>
    <t>Società di capitali e di persone</t>
  </si>
  <si>
    <t xml:space="preserve">Altre forme </t>
  </si>
  <si>
    <t>Totale</t>
  </si>
  <si>
    <t>Iscrizioni</t>
  </si>
  <si>
    <t>Cessazioni</t>
  </si>
  <si>
    <r>
      <t>Variazioni</t>
    </r>
    <r>
      <rPr>
        <vertAlign val="superscript"/>
        <sz val="10"/>
        <rFont val="Calibri"/>
        <family val="2"/>
        <scheme val="minor"/>
      </rPr>
      <t>1</t>
    </r>
  </si>
  <si>
    <t xml:space="preserve">Registrate: </t>
  </si>
  <si>
    <t xml:space="preserve"> - numero</t>
  </si>
  <si>
    <t xml:space="preserve"> - composizione (%)</t>
  </si>
  <si>
    <t xml:space="preserve"> - var. % 2017/10</t>
  </si>
  <si>
    <t xml:space="preserve"> - var. % 2017/16</t>
  </si>
  <si>
    <t>1. Le variazioni delle imprese possono riguardare il cambiamento di provincia, dell' attività economica e/o di forma giuridica, non necessariamente danno luogo a cessazioni e/o re-iscrizioni delle medesime.</t>
  </si>
  <si>
    <t>Fonte: INFOCAMERE, dati annuali.</t>
  </si>
  <si>
    <r>
      <t>Tab. 2.2 - Principali caratteristiche strutturali  delle aziende italiane  - 2016</t>
    </r>
    <r>
      <rPr>
        <vertAlign val="superscript"/>
        <sz val="10"/>
        <color theme="1"/>
        <rFont val="Calibri"/>
        <family val="2"/>
        <scheme val="minor"/>
      </rPr>
      <t>1</t>
    </r>
  </si>
  <si>
    <t>Aziende</t>
  </si>
  <si>
    <t>SAU</t>
  </si>
  <si>
    <t>SAU media aziendale (ha)</t>
  </si>
  <si>
    <t>n.</t>
  </si>
  <si>
    <t>composizione %</t>
  </si>
  <si>
    <t>var % 2016/13</t>
  </si>
  <si>
    <t>ha</t>
  </si>
  <si>
    <t>Nord</t>
  </si>
  <si>
    <t xml:space="preserve">Centro </t>
  </si>
  <si>
    <t>Sud e Isole</t>
  </si>
  <si>
    <t>Italia</t>
  </si>
  <si>
    <t>1. Dati provvisori.</t>
  </si>
  <si>
    <t>Fonte: ISTAT, Indagine sulla struttura e produzioni delle aziende agricole, 2016.</t>
  </si>
  <si>
    <t>fino a 0,99 ettari</t>
  </si>
  <si>
    <t>1-1,99 ettari</t>
  </si>
  <si>
    <t>2-4,99 ettari</t>
  </si>
  <si>
    <t>5-9,99 ettari</t>
  </si>
  <si>
    <t>10-19,99 ettari</t>
  </si>
  <si>
    <t>20-49,99 ettari</t>
  </si>
  <si>
    <t>50 ettari e più</t>
  </si>
  <si>
    <t xml:space="preserve">Fig. 2.1 - Variazioni percentuali 2013-2016 per classi di ampiezza della SAU </t>
  </si>
  <si>
    <t>Fonte: nostra eleborazione su dati ISTAT</t>
  </si>
  <si>
    <t>Dati per grafico 2016</t>
  </si>
  <si>
    <t>Figura 2.2 -  Incidenza % della SAU in affitto sulla SAU totale - 2016</t>
  </si>
  <si>
    <t>Valle d'Aosta</t>
  </si>
  <si>
    <t>Piemonte</t>
  </si>
  <si>
    <t>Lombardia</t>
  </si>
  <si>
    <t>Campania</t>
  </si>
  <si>
    <t>Marche</t>
  </si>
  <si>
    <t>Veneto</t>
  </si>
  <si>
    <t>Emilia-Romagna</t>
  </si>
  <si>
    <t>Sardegna</t>
  </si>
  <si>
    <t>Abruzzo</t>
  </si>
  <si>
    <t>Toscana</t>
  </si>
  <si>
    <t>Lazio</t>
  </si>
  <si>
    <t>Sicilia</t>
  </si>
  <si>
    <t>Liguria</t>
  </si>
  <si>
    <t>Friuli Venezia Giulia</t>
  </si>
  <si>
    <t>Umbria</t>
  </si>
  <si>
    <t>Puglia</t>
  </si>
  <si>
    <t>Calabria</t>
  </si>
  <si>
    <t>Basilicata</t>
  </si>
  <si>
    <t>Trentino-Alto Adige</t>
  </si>
  <si>
    <t>Molise</t>
  </si>
  <si>
    <t>Fonte: eleborazioni su dati ISTAT.</t>
  </si>
  <si>
    <t>Tab.2.3 – Imprese alimentari e delle bevande presenti nei registri camerali al 31/12/2017</t>
  </si>
  <si>
    <t>Settori di attività</t>
  </si>
  <si>
    <t>Registrate</t>
  </si>
  <si>
    <t>Attive</t>
  </si>
  <si>
    <t>Iscritte</t>
  </si>
  <si>
    <t>Cessate</t>
  </si>
  <si>
    <r>
      <t>Saldo</t>
    </r>
    <r>
      <rPr>
        <vertAlign val="superscript"/>
        <sz val="10"/>
        <color theme="1"/>
        <rFont val="Calibri"/>
        <family val="2"/>
        <scheme val="minor"/>
      </rPr>
      <t>1</t>
    </r>
  </si>
  <si>
    <r>
      <t>Tasso di variazione % 2017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</si>
  <si>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Tasso di variazione % 2016</t>
    </r>
    <r>
      <rPr>
        <vertAlign val="superscript"/>
        <sz val="10"/>
        <color theme="1"/>
        <rFont val="Calibri"/>
        <family val="2"/>
        <scheme val="minor"/>
      </rPr>
      <t>2</t>
    </r>
  </si>
  <si>
    <t>Industrie Alimentari</t>
  </si>
  <si>
    <t>Industria delle bevande</t>
  </si>
  <si>
    <t>Totale Alimentari e bevande</t>
  </si>
  <si>
    <t>Attività manifatturiere</t>
  </si>
  <si>
    <t>Alim. e bevande/manifatturiere (%)</t>
  </si>
  <si>
    <t>-</t>
  </si>
  <si>
    <t>Di cui artigiane</t>
  </si>
  <si>
    <t>1. Al netto di quelle d'ufficio.</t>
  </si>
  <si>
    <t>2. Il tasso di crescita è dato dal rapporto tra il saldo tra iscrizioni e cessazioni rilevate nel periodo e lo stock delle imprese registrate all'inizio del periodo considerato</t>
  </si>
  <si>
    <t>Fonte: elaborazioni su dati InfoCamere-Movimprese</t>
  </si>
  <si>
    <t>Industria alimentare -riparto percentuale degli occupati e delle imprese attive e dimensione occupazionale media nel 2016</t>
  </si>
  <si>
    <t>occupati per impresa</t>
  </si>
  <si>
    <t>imprese</t>
  </si>
  <si>
    <t>occupati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</si>
  <si>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</si>
  <si>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</si>
  <si>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</si>
  <si>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</si>
  <si>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</si>
  <si>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</si>
  <si>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</si>
  <si>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</si>
  <si>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</si>
  <si>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Fig. 2.3 Industria alimentare -riparto percentuale degli occupati e delle imprese attive e dimensione occupazionale media - 2016</t>
  </si>
  <si>
    <t>Fonte: elaboazioni su dati ISTAT.</t>
  </si>
  <si>
    <t>Tab. 2.4 - Imprese dell'industria alimentare attive e addetti per circoscrizione - 2016</t>
  </si>
  <si>
    <t>Industrie alimentari</t>
  </si>
  <si>
    <t xml:space="preserve">Bevande </t>
  </si>
  <si>
    <t>imprese attive (%)</t>
  </si>
  <si>
    <t>addetti (%)</t>
  </si>
  <si>
    <t>Nord-ovest</t>
  </si>
  <si>
    <t>Nord-est</t>
  </si>
  <si>
    <t>Centro</t>
  </si>
  <si>
    <t>Sud</t>
  </si>
  <si>
    <t>Isole</t>
  </si>
  <si>
    <t>Fonte: ISTAT.</t>
  </si>
  <si>
    <t xml:space="preserve">Tab. 2.5 - La struttura delle cooperative agricolo per comparto produttivo </t>
  </si>
  <si>
    <t xml:space="preserve"> </t>
  </si>
  <si>
    <t>Cooperative</t>
  </si>
  <si>
    <t>Soci</t>
  </si>
  <si>
    <t>Fatturato (milioni di euro)</t>
  </si>
  <si>
    <t>Addetti</t>
  </si>
  <si>
    <t>Comparti</t>
  </si>
  <si>
    <t>peso % sul totale</t>
  </si>
  <si>
    <t>var. % 2017/16</t>
  </si>
  <si>
    <t>Agricolo e Servizi</t>
  </si>
  <si>
    <t>Ortoflorofrutticolo</t>
  </si>
  <si>
    <t>Lattiero-caseario</t>
  </si>
  <si>
    <t>Vitivinicolo</t>
  </si>
  <si>
    <t>Zootecnico</t>
  </si>
  <si>
    <t>Olivicolo</t>
  </si>
  <si>
    <t>Forestazione e Multifunzionalità</t>
  </si>
  <si>
    <t>Altro</t>
  </si>
  <si>
    <t>Fonte: elaborazioni su dati Fedagri, Legacoop Agroalimentare, ASCAT-UNCI e AGCI-Agrital.</t>
  </si>
  <si>
    <r>
      <t>Tab. 2.6 - OP riconoscite per Regione e comparto produttivo al 2018</t>
    </r>
    <r>
      <rPr>
        <vertAlign val="superscript"/>
        <sz val="10"/>
        <color theme="1"/>
        <rFont val="Calibri"/>
        <family val="2"/>
        <scheme val="minor"/>
      </rPr>
      <t xml:space="preserve"> 1</t>
    </r>
  </si>
  <si>
    <t>Ortofrutta</t>
  </si>
  <si>
    <t>Cereali - riso</t>
  </si>
  <si>
    <t>Carni suine</t>
  </si>
  <si>
    <t>Avicunicolo</t>
  </si>
  <si>
    <t>Carni bovine</t>
  </si>
  <si>
    <t>Pataticolo</t>
  </si>
  <si>
    <t>Prodotti biologici</t>
  </si>
  <si>
    <t>Tabacco</t>
  </si>
  <si>
    <t>P.a. Trento</t>
  </si>
  <si>
    <t>P.a. Bolzano</t>
  </si>
  <si>
    <t xml:space="preserve"> - var. %  2018/17</t>
  </si>
  <si>
    <t>1. Elenco OP ortofrutticole aggiornato al 30/10/2018, altre OP aggiornate a Dicembre 2017.</t>
  </si>
  <si>
    <t>Fonte: MiPAFT.</t>
  </si>
  <si>
    <r>
      <t>Fig. 2.4 - Indici del valore delle vendite del commercio fisso alimentare al dettaglio per forma distri</t>
    </r>
    <r>
      <rPr>
        <sz val="10"/>
        <rFont val="Calibri"/>
        <family val="2"/>
        <scheme val="minor"/>
      </rPr>
      <t>butiva (prezzi correnti, base 2010)</t>
    </r>
  </si>
  <si>
    <t>Fonte: elaborazioni su dati ISTAT.</t>
  </si>
  <si>
    <r>
      <t>Tab. 2.7 - Evoluzione del numero di punti vendita alimentari specializzati al dettaglio</t>
    </r>
    <r>
      <rPr>
        <vertAlign val="superscript"/>
        <sz val="10"/>
        <color theme="1"/>
        <rFont val="Calibri"/>
        <family val="2"/>
        <scheme val="minor"/>
      </rPr>
      <t>1</t>
    </r>
  </si>
  <si>
    <t>Sud-isole</t>
  </si>
  <si>
    <t>var. % 2018/17</t>
  </si>
  <si>
    <t>Frutta e verdura</t>
  </si>
  <si>
    <t>Carni e prodotti a base di carne</t>
  </si>
  <si>
    <t>Pesci, crostacei e molluschi</t>
  </si>
  <si>
    <t>Pane, torte, dolciumi e confetteria**</t>
  </si>
  <si>
    <t>Pane</t>
  </si>
  <si>
    <t>Torte, dolciumi, confetteria</t>
  </si>
  <si>
    <t>Bevande</t>
  </si>
  <si>
    <t>Prodotti del tabacco</t>
  </si>
  <si>
    <t>Altri prodotti alimentari in esercizi specializzati</t>
  </si>
  <si>
    <r>
      <t>Totale</t>
    </r>
    <r>
      <rPr>
        <vertAlign val="superscript"/>
        <sz val="10"/>
        <color theme="1"/>
        <rFont val="Calibri"/>
        <family val="2"/>
        <scheme val="minor"/>
      </rPr>
      <t>2</t>
    </r>
  </si>
  <si>
    <t>1. Dati aggiornati al primo semetre 2018. Per il 2017 fare riferimento alla precedente edizione dell'Annuraio.</t>
  </si>
  <si>
    <t>2. Sono qui considerati altri punti vendita - oltre a Pane e dolciumi - che contribuiscono al totale Pane, torte, dolciumi e confetteria.</t>
  </si>
  <si>
    <t>Fonte: elaborazioni su dati Ministero dello sviluppo economico.</t>
  </si>
  <si>
    <t>Tab. 2.8 - Numero e superficie dei punti vendita della GDO</t>
  </si>
  <si>
    <t>var.% 2017/16</t>
  </si>
  <si>
    <t>Supermercati</t>
  </si>
  <si>
    <t>Numero</t>
  </si>
  <si>
    <t>Superficie (mq)</t>
  </si>
  <si>
    <t>Sup. media (mq)</t>
  </si>
  <si>
    <t>Sup. /1000 ab.</t>
  </si>
  <si>
    <t>Ipermercati</t>
  </si>
  <si>
    <t>Superette</t>
  </si>
  <si>
    <t>Discount</t>
  </si>
  <si>
    <t>Totale Super+Iper</t>
  </si>
  <si>
    <t>Totale generale</t>
  </si>
  <si>
    <t>Fonte: elaborazioni Crea su dati Ministero dello sviluppo economico 30/06/2017, AC Nielsen 2016.</t>
  </si>
  <si>
    <t>Tab. 2.9 - I principali gruppi di imprese della distribuzione alimentare moderna in Italia - 2017</t>
  </si>
  <si>
    <t>Quota di mercato</t>
  </si>
  <si>
    <t>Punti vendita</t>
  </si>
  <si>
    <t>Superficie</t>
  </si>
  <si>
    <t>(%)</t>
  </si>
  <si>
    <t>mq</t>
  </si>
  <si>
    <t>Esd Italia</t>
  </si>
  <si>
    <t>- Selex</t>
  </si>
  <si>
    <t>- Agorà</t>
  </si>
  <si>
    <t>- Aspiag</t>
  </si>
  <si>
    <t>- Coop</t>
  </si>
  <si>
    <t>Centrale Auchan-Crai</t>
  </si>
  <si>
    <t>- Auchan</t>
  </si>
  <si>
    <t>- Crai</t>
  </si>
  <si>
    <t>-Coralis</t>
  </si>
  <si>
    <t>Centrale Conad-Finiper</t>
  </si>
  <si>
    <t>- Conad</t>
  </si>
  <si>
    <t>- Finiper</t>
  </si>
  <si>
    <t>Centrale Aicube</t>
  </si>
  <si>
    <t>- Pam</t>
  </si>
  <si>
    <t>- Vegè</t>
  </si>
  <si>
    <t>Carrefour</t>
  </si>
  <si>
    <t>D.it (Sisa-Sigma</t>
  </si>
  <si>
    <t>Lidl</t>
  </si>
  <si>
    <t>Esselunga</t>
  </si>
  <si>
    <t>Md</t>
  </si>
  <si>
    <t>C3</t>
  </si>
  <si>
    <t>Bennet</t>
  </si>
  <si>
    <t>Rewe</t>
  </si>
  <si>
    <t xml:space="preserve">Fonte: Il sistema agro-alimentare dell’Emilia-Romagna. Rapporto 2017. </t>
  </si>
  <si>
    <t>Valore delle vendite del commercio al dettaglio (totale=alimentare e non alimentare) per forma distributiva (base 2015=100)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</si>
  <si>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</si>
  <si>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</si>
  <si>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</si>
  <si>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</si>
  <si>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</si>
  <si>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</si>
  <si>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</si>
  <si>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</si>
  <si>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</si>
  <si>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</si>
  <si>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</si>
  <si>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</si>
  <si>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grande distribuzione</t>
  </si>
  <si>
    <t xml:space="preserve">  grande distribuzione non specializzata</t>
  </si>
  <si>
    <t xml:space="preserve">    ipermercati</t>
  </si>
  <si>
    <t xml:space="preserve">    supermercati</t>
  </si>
  <si>
    <t xml:space="preserve">    discount</t>
  </si>
  <si>
    <t xml:space="preserve">  grande distribuzione specializzata</t>
  </si>
  <si>
    <t>imprese operanti su piccole superfici</t>
  </si>
  <si>
    <t>commercio elettronico</t>
  </si>
  <si>
    <t>Figura 2.5 - Andamento delle vendite per tipologia distributiva, 2017/2018 (2015=100)</t>
  </si>
  <si>
    <t>Fonte: elaborazione CREA su dati ISTAT.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</si>
</sst>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"/>
    <numFmt numFmtId="166" formatCode="#,##0.0"/>
    <numFmt numFmtId="167" formatCode="0.0%"/>
    <numFmt numFmtId="168" formatCode="[$-410]mmm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F0F8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2" fillId="0" borderId="0"/>
  </cellStyleXfs>
  <cellXfs count="159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/>
    <xf numFmtId="9" fontId="7" fillId="0" borderId="0" xfId="1" applyFont="1" applyFill="1"/>
    <xf numFmtId="0" fontId="9" fillId="0" borderId="4" xfId="0" applyFont="1" applyFill="1" applyBorder="1" applyAlignment="1">
      <alignment vertical="top"/>
    </xf>
    <xf numFmtId="0" fontId="9" fillId="0" borderId="0" xfId="0" quotePrefix="1" applyFont="1" applyFill="1" applyAlignment="1">
      <alignment horizontal="left"/>
    </xf>
    <xf numFmtId="0" fontId="9" fillId="0" borderId="1" xfId="0" applyFont="1" applyBorder="1"/>
    <xf numFmtId="0" fontId="9" fillId="0" borderId="1" xfId="0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9" fillId="0" borderId="0" xfId="0" applyFont="1"/>
    <xf numFmtId="0" fontId="9" fillId="0" borderId="0" xfId="0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Alignment="1">
      <alignment horizontal="left"/>
    </xf>
    <xf numFmtId="3" fontId="9" fillId="0" borderId="0" xfId="0" quotePrefix="1" applyNumberFormat="1" applyFont="1" applyFill="1" applyBorder="1" applyAlignment="1">
      <alignment horizontal="left"/>
    </xf>
    <xf numFmtId="0" fontId="9" fillId="0" borderId="2" xfId="0" quotePrefix="1" applyFont="1" applyBorder="1" applyAlignment="1">
      <alignment horizontal="left"/>
    </xf>
    <xf numFmtId="165" fontId="10" fillId="0" borderId="2" xfId="1" applyNumberFormat="1" applyFont="1" applyBorder="1" applyAlignment="1">
      <alignment horizontal="right"/>
    </xf>
    <xf numFmtId="0" fontId="9" fillId="0" borderId="0" xfId="5" applyFont="1" applyFill="1"/>
    <xf numFmtId="0" fontId="7" fillId="0" borderId="0" xfId="0" applyFont="1" applyAlignment="1"/>
    <xf numFmtId="0" fontId="8" fillId="0" borderId="2" xfId="0" applyFont="1" applyBorder="1" applyAlignment="1"/>
    <xf numFmtId="0" fontId="7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/>
    <xf numFmtId="3" fontId="7" fillId="0" borderId="0" xfId="0" applyNumberFormat="1" applyFont="1" applyFill="1" applyBorder="1"/>
    <xf numFmtId="165" fontId="6" fillId="0" borderId="0" xfId="0" applyNumberFormat="1" applyFont="1" applyAlignment="1"/>
    <xf numFmtId="166" fontId="6" fillId="0" borderId="0" xfId="0" applyNumberFormat="1" applyFont="1" applyFill="1" applyBorder="1"/>
    <xf numFmtId="3" fontId="8" fillId="0" borderId="2" xfId="0" applyNumberFormat="1" applyFont="1" applyBorder="1" applyAlignment="1"/>
    <xf numFmtId="165" fontId="8" fillId="0" borderId="2" xfId="0" applyNumberFormat="1" applyFont="1" applyBorder="1" applyAlignment="1"/>
    <xf numFmtId="166" fontId="8" fillId="0" borderId="2" xfId="0" applyNumberFormat="1" applyFont="1" applyFill="1" applyBorder="1"/>
    <xf numFmtId="3" fontId="7" fillId="0" borderId="0" xfId="0" applyNumberFormat="1" applyFont="1" applyAlignment="1">
      <alignment horizontal="right" vertical="center" wrapText="1"/>
    </xf>
    <xf numFmtId="0" fontId="9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3" fontId="7" fillId="0" borderId="0" xfId="0" applyNumberFormat="1" applyFont="1" applyAlignment="1"/>
    <xf numFmtId="0" fontId="8" fillId="0" borderId="0" xfId="0" applyFont="1"/>
    <xf numFmtId="3" fontId="8" fillId="0" borderId="0" xfId="0" applyNumberFormat="1" applyFont="1" applyAlignment="1"/>
    <xf numFmtId="0" fontId="9" fillId="0" borderId="1" xfId="0" applyFont="1" applyBorder="1" applyAlignment="1">
      <alignment horizontal="center" vertical="center" wrapText="1"/>
    </xf>
    <xf numFmtId="0" fontId="12" fillId="0" borderId="2" xfId="0" applyFont="1" applyBorder="1" applyAlignment="1"/>
    <xf numFmtId="3" fontId="9" fillId="0" borderId="0" xfId="0" applyNumberFormat="1" applyFont="1" applyBorder="1" applyAlignment="1">
      <alignment horizontal="right"/>
    </xf>
    <xf numFmtId="165" fontId="10" fillId="0" borderId="0" xfId="1" applyNumberFormat="1" applyFont="1" applyBorder="1" applyAlignment="1">
      <alignment horizontal="right"/>
    </xf>
    <xf numFmtId="2" fontId="10" fillId="0" borderId="0" xfId="1" applyNumberFormat="1" applyFont="1" applyBorder="1" applyAlignment="1">
      <alignment horizontal="right"/>
    </xf>
    <xf numFmtId="168" fontId="13" fillId="2" borderId="4" xfId="0" applyNumberFormat="1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vertical="top" wrapText="1"/>
    </xf>
    <xf numFmtId="0" fontId="9" fillId="4" borderId="4" xfId="0" applyNumberFormat="1" applyFont="1" applyFill="1" applyBorder="1" applyAlignment="1">
      <alignment horizontal="right"/>
    </xf>
    <xf numFmtId="0" fontId="9" fillId="0" borderId="4" xfId="0" applyNumberFormat="1" applyFont="1" applyBorder="1" applyAlignment="1">
      <alignment horizontal="right"/>
    </xf>
    <xf numFmtId="0" fontId="7" fillId="0" borderId="0" xfId="0" applyFont="1" applyFill="1"/>
    <xf numFmtId="0" fontId="7" fillId="0" borderId="0" xfId="0" applyFont="1" applyFill="1" applyBorder="1"/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/>
    </xf>
    <xf numFmtId="3" fontId="7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/>
    <xf numFmtId="165" fontId="7" fillId="0" borderId="0" xfId="0" applyNumberFormat="1" applyFont="1"/>
    <xf numFmtId="0" fontId="8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167" fontId="7" fillId="0" borderId="0" xfId="1" applyNumberFormat="1" applyFont="1"/>
    <xf numFmtId="9" fontId="7" fillId="0" borderId="0" xfId="1" applyFont="1"/>
    <xf numFmtId="0" fontId="7" fillId="0" borderId="0" xfId="0" applyFont="1" applyAlignment="1">
      <alignment horizontal="center" vertical="center" wrapText="1"/>
    </xf>
    <xf numFmtId="0" fontId="7" fillId="0" borderId="1" xfId="0" applyFont="1" applyBorder="1"/>
    <xf numFmtId="0" fontId="7" fillId="0" borderId="2" xfId="0" applyFont="1" applyBorder="1"/>
    <xf numFmtId="0" fontId="15" fillId="0" borderId="2" xfId="0" applyFont="1" applyBorder="1"/>
    <xf numFmtId="0" fontId="7" fillId="0" borderId="2" xfId="0" applyFont="1" applyBorder="1" applyAlignment="1">
      <alignment horizontal="center" wrapText="1"/>
    </xf>
    <xf numFmtId="0" fontId="15" fillId="0" borderId="0" xfId="0" applyFont="1"/>
    <xf numFmtId="0" fontId="12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15" fillId="0" borderId="0" xfId="0" applyFont="1" applyAlignment="1"/>
    <xf numFmtId="166" fontId="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6" fontId="6" fillId="0" borderId="0" xfId="0" applyNumberFormat="1" applyFont="1" applyAlignment="1"/>
    <xf numFmtId="165" fontId="16" fillId="0" borderId="0" xfId="0" applyNumberFormat="1" applyFont="1" applyAlignment="1"/>
    <xf numFmtId="166" fontId="16" fillId="0" borderId="0" xfId="0" applyNumberFormat="1" applyFont="1" applyAlignment="1"/>
    <xf numFmtId="3" fontId="6" fillId="0" borderId="0" xfId="0" applyNumberFormat="1" applyFont="1" applyAlignment="1">
      <alignment horizontal="right"/>
    </xf>
    <xf numFmtId="0" fontId="8" fillId="0" borderId="2" xfId="0" applyFont="1" applyBorder="1"/>
    <xf numFmtId="3" fontId="8" fillId="0" borderId="2" xfId="0" applyNumberFormat="1" applyFont="1" applyBorder="1"/>
    <xf numFmtId="165" fontId="8" fillId="0" borderId="2" xfId="0" applyNumberFormat="1" applyFont="1" applyBorder="1"/>
    <xf numFmtId="165" fontId="6" fillId="0" borderId="0" xfId="0" applyNumberFormat="1" applyFont="1"/>
    <xf numFmtId="165" fontId="16" fillId="0" borderId="2" xfId="0" applyNumberFormat="1" applyFont="1" applyBorder="1"/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165" fontId="6" fillId="0" borderId="2" xfId="0" applyNumberFormat="1" applyFont="1" applyBorder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6" fillId="0" borderId="2" xfId="0" applyNumberFormat="1" applyFont="1" applyBorder="1" applyAlignment="1">
      <alignment horizontal="right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Continuous"/>
    </xf>
    <xf numFmtId="0" fontId="17" fillId="0" borderId="0" xfId="5" applyFont="1" applyFill="1"/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/>
    </xf>
    <xf numFmtId="0" fontId="9" fillId="0" borderId="0" xfId="0" quotePrefix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Continuous"/>
    </xf>
    <xf numFmtId="0" fontId="7" fillId="0" borderId="1" xfId="0" applyFont="1" applyFill="1" applyBorder="1" applyAlignment="1"/>
    <xf numFmtId="165" fontId="7" fillId="0" borderId="0" xfId="0" applyNumberFormat="1" applyFont="1" applyFill="1" applyAlignment="1"/>
    <xf numFmtId="165" fontId="8" fillId="0" borderId="2" xfId="0" applyNumberFormat="1" applyFont="1" applyFill="1" applyBorder="1" applyAlignment="1"/>
    <xf numFmtId="0" fontId="9" fillId="0" borderId="0" xfId="0" applyFont="1" applyFill="1"/>
    <xf numFmtId="166" fontId="6" fillId="0" borderId="0" xfId="0" applyNumberFormat="1" applyFont="1" applyAlignment="1">
      <alignment horizontal="right"/>
    </xf>
    <xf numFmtId="165" fontId="10" fillId="0" borderId="2" xfId="0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Alignment="1"/>
    <xf numFmtId="3" fontId="8" fillId="0" borderId="0" xfId="0" applyNumberFormat="1" applyFont="1" applyFill="1" applyAlignment="1"/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15" fillId="0" borderId="0" xfId="0" applyFont="1" applyFill="1"/>
    <xf numFmtId="0" fontId="7" fillId="0" borderId="2" xfId="0" applyFont="1" applyBorder="1" applyAlignment="1">
      <alignment horizontal="center"/>
    </xf>
    <xf numFmtId="0" fontId="7" fillId="0" borderId="0" xfId="0" applyFont="1" applyFill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/>
    </xf>
    <xf numFmtId="0" fontId="12" fillId="0" borderId="2" xfId="0" applyFont="1" applyBorder="1" applyAlignment="1">
      <alignment horizontal="left" vertical="center" wrapText="1"/>
    </xf>
    <xf numFmtId="166" fontId="6" fillId="0" borderId="0" xfId="0" applyNumberFormat="1" applyFont="1" applyBorder="1" applyAlignment="1"/>
    <xf numFmtId="166" fontId="6" fillId="0" borderId="0" xfId="0" applyNumberFormat="1" applyFont="1" applyFill="1" applyBorder="1" applyAlignment="1"/>
    <xf numFmtId="3" fontId="6" fillId="0" borderId="0" xfId="0" applyNumberFormat="1" applyFont="1" applyBorder="1" applyAlignment="1">
      <alignment horizontal="right"/>
    </xf>
    <xf numFmtId="166" fontId="6" fillId="0" borderId="2" xfId="0" applyNumberFormat="1" applyFont="1" applyBorder="1" applyAlignment="1"/>
    <xf numFmtId="166" fontId="6" fillId="0" borderId="2" xfId="0" applyNumberFormat="1" applyFont="1" applyFill="1" applyBorder="1" applyAlignment="1"/>
    <xf numFmtId="3" fontId="6" fillId="0" borderId="2" xfId="0" applyNumberFormat="1" applyFont="1" applyBorder="1" applyAlignment="1">
      <alignment horizontal="right"/>
    </xf>
    <xf numFmtId="165" fontId="10" fillId="0" borderId="0" xfId="0" applyNumberFormat="1" applyFont="1"/>
    <xf numFmtId="0" fontId="7" fillId="0" borderId="0" xfId="0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3" fontId="7" fillId="0" borderId="2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</cellXfs>
  <cellStyles count="8">
    <cellStyle name="Migliaia 3" xfId="3" xr:uid="{00000000-0005-0000-0000-000000000000}"/>
    <cellStyle name="Normale" xfId="0" builtinId="0"/>
    <cellStyle name="Normale 2" xfId="5" xr:uid="{00000000-0005-0000-0000-000002000000}"/>
    <cellStyle name="Normale 3" xfId="2" xr:uid="{00000000-0005-0000-0000-000003000000}"/>
    <cellStyle name="Normale 5" xfId="7" xr:uid="{00000000-0005-0000-0000-000004000000}"/>
    <cellStyle name="Percentuale" xfId="1" builtinId="5"/>
    <cellStyle name="Percentuale 2" xfId="6" xr:uid="{00000000-0005-0000-0000-000006000000}"/>
    <cellStyle name="Percentuale 8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'f1'!$D$1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'f1'!$A$2:$A$9</c:f>
              <c:strCache>
                <c:ptCount val="8"/>
                <c:pt idx="0">
                  <c:v>fino a 0,99 ettari</c:v>
                </c:pt>
                <c:pt idx="1">
                  <c:v>1-1,99 ettari</c:v>
                </c:pt>
                <c:pt idx="2">
                  <c:v>2-4,99 ettari</c:v>
                </c:pt>
                <c:pt idx="3">
                  <c:v>5-9,99 ettari</c:v>
                </c:pt>
                <c:pt idx="4">
                  <c:v>10-19,99 ettari</c:v>
                </c:pt>
                <c:pt idx="5">
                  <c:v>20-49,99 ettari</c:v>
                </c:pt>
                <c:pt idx="6">
                  <c:v>50 ettari e più</c:v>
                </c:pt>
                <c:pt idx="7">
                  <c:v>Totale</c:v>
                </c:pt>
              </c:strCache>
            </c:strRef>
          </c:cat>
          <c:val>
            <c:numRef>
              <c:f>'f1'!$D$2:$D$9</c:f>
              <c:numCache>
                <c:formatCode>0.0%</c:formatCode>
                <c:ptCount val="8"/>
                <c:pt idx="0">
                  <c:v>-0.71898530900264945</c:v>
                </c:pt>
                <c:pt idx="1">
                  <c:v>-0.16363267689145111</c:v>
                </c:pt>
                <c:pt idx="2">
                  <c:v>-5.2705121648279341E-2</c:v>
                </c:pt>
                <c:pt idx="3">
                  <c:v>-2.0189383430781915E-2</c:v>
                </c:pt>
                <c:pt idx="4">
                  <c:v>4.29631558390835E-2</c:v>
                </c:pt>
                <c:pt idx="5">
                  <c:v>8.1728472005816899E-2</c:v>
                </c:pt>
                <c:pt idx="6">
                  <c:v>6.9272891598291642E-2</c:v>
                </c:pt>
                <c:pt idx="7">
                  <c:v>-0.22124138024789541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68-4563-9653-28E97EE660A4}"/>
            </c:ext>
          </c:extLst>
        </c:ser>
        <c:ser>
          <c:idx val="0"/>
          <c:order val="1"/>
          <c:tx>
            <c:strRef>
              <c:f>'f1'!$H$1</c:f>
              <c:strCache>
                <c:ptCount val="1"/>
                <c:pt idx="0">
                  <c:v>SAU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'f1'!$A$2:$A$9</c:f>
              <c:strCache>
                <c:ptCount val="8"/>
                <c:pt idx="0">
                  <c:v>fino a 0,99 ettari</c:v>
                </c:pt>
                <c:pt idx="1">
                  <c:v>1-1,99 ettari</c:v>
                </c:pt>
                <c:pt idx="2">
                  <c:v>2-4,99 ettari</c:v>
                </c:pt>
                <c:pt idx="3">
                  <c:v>5-9,99 ettari</c:v>
                </c:pt>
                <c:pt idx="4">
                  <c:v>10-19,99 ettari</c:v>
                </c:pt>
                <c:pt idx="5">
                  <c:v>20-49,99 ettari</c:v>
                </c:pt>
                <c:pt idx="6">
                  <c:v>50 ettari e più</c:v>
                </c:pt>
                <c:pt idx="7">
                  <c:v>Totale</c:v>
                </c:pt>
              </c:strCache>
            </c:strRef>
          </c:cat>
          <c:val>
            <c:numRef>
              <c:f>'f1'!$H$2:$H$9</c:f>
              <c:numCache>
                <c:formatCode>0.0%</c:formatCode>
                <c:ptCount val="8"/>
                <c:pt idx="0">
                  <c:v>-0.60129420362773645</c:v>
                </c:pt>
                <c:pt idx="1">
                  <c:v>-7.2716386777785247E-2</c:v>
                </c:pt>
                <c:pt idx="2">
                  <c:v>-1.7845127892168855E-2</c:v>
                </c:pt>
                <c:pt idx="3">
                  <c:v>4.1171931947789231E-2</c:v>
                </c:pt>
                <c:pt idx="4">
                  <c:v>5.2970899312062114E-2</c:v>
                </c:pt>
                <c:pt idx="5">
                  <c:v>6.1537613760472842E-2</c:v>
                </c:pt>
                <c:pt idx="6">
                  <c:v>1.6974280046579526E-2</c:v>
                </c:pt>
                <c:pt idx="7">
                  <c:v>1.3855469924138886E-2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68-4563-9653-28E97EE66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7060736"/>
        <c:axId val="137062272"/>
      </c:barChart>
      <c:catAx>
        <c:axId val="13706073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62272"/>
        <c:crosses val="autoZero"/>
        <c:auto val="1"/>
        <c:lblAlgn val="ctr"/>
        <c:lblOffset val="100"/>
        <c:noMultiLvlLbl val="0"/>
      </c:catAx>
      <c:valAx>
        <c:axId val="137062272"/>
        <c:scaling>
          <c:orientation val="minMax"/>
          <c:max val="0.4"/>
          <c:min val="-1"/>
        </c:scaling>
        <c:delete val="1"/>
        <c:axPos val="b"/>
        <c:numFmt formatCode="0.0%" sourceLinked="1"/>
        <c:majorTickMark val="out"/>
        <c:minorTickMark val="none"/>
        <c:tickLblPos val="nextTo"/>
        <c:crossAx val="137060736"/>
        <c:crosses val="max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92CA-4AEF-8F64-3E935F40CAA2}"/>
              </c:ext>
            </c:extLst>
          </c:dPt>
          <c:cat>
            <c:strRef>
              <c:f>'f2'!$A$2:$A$22</c:f>
              <c:strCache>
                <c:ptCount val="21"/>
                <c:pt idx="0">
                  <c:v>Valle d'Aosta</c:v>
                </c:pt>
                <c:pt idx="1">
                  <c:v>Piemonte</c:v>
                </c:pt>
                <c:pt idx="2">
                  <c:v>Lombardia</c:v>
                </c:pt>
                <c:pt idx="3">
                  <c:v>Campania</c:v>
                </c:pt>
                <c:pt idx="4">
                  <c:v>Marche</c:v>
                </c:pt>
                <c:pt idx="5">
                  <c:v>Veneto</c:v>
                </c:pt>
                <c:pt idx="6">
                  <c:v>Emilia-Romagna</c:v>
                </c:pt>
                <c:pt idx="7">
                  <c:v>Sardegna</c:v>
                </c:pt>
                <c:pt idx="8">
                  <c:v>Italia</c:v>
                </c:pt>
                <c:pt idx="9">
                  <c:v>Abruzzo</c:v>
                </c:pt>
                <c:pt idx="10">
                  <c:v>Toscana</c:v>
                </c:pt>
                <c:pt idx="11">
                  <c:v>Lazio</c:v>
                </c:pt>
                <c:pt idx="12">
                  <c:v>Sicilia</c:v>
                </c:pt>
                <c:pt idx="13">
                  <c:v>Liguria</c:v>
                </c:pt>
                <c:pt idx="14">
                  <c:v>Friuli Venezia Giulia</c:v>
                </c:pt>
                <c:pt idx="15">
                  <c:v>Umbria</c:v>
                </c:pt>
                <c:pt idx="16">
                  <c:v>Puglia</c:v>
                </c:pt>
                <c:pt idx="17">
                  <c:v>Calabria</c:v>
                </c:pt>
                <c:pt idx="18">
                  <c:v>Basilicata</c:v>
                </c:pt>
                <c:pt idx="19">
                  <c:v>Trentino-Alto Adige</c:v>
                </c:pt>
                <c:pt idx="20">
                  <c:v>Molise</c:v>
                </c:pt>
              </c:strCache>
            </c:strRef>
          </c:cat>
          <c:val>
            <c:numRef>
              <c:f>'f2'!$B$2:$B$22</c:f>
              <c:numCache>
                <c:formatCode>0%</c:formatCode>
                <c:ptCount val="21"/>
                <c:pt idx="0">
                  <c:v>0.88718404722264266</c:v>
                </c:pt>
                <c:pt idx="1">
                  <c:v>0.63237561755228044</c:v>
                </c:pt>
                <c:pt idx="2">
                  <c:v>0.62188823199196974</c:v>
                </c:pt>
                <c:pt idx="3">
                  <c:v>0.52377539372840798</c:v>
                </c:pt>
                <c:pt idx="4">
                  <c:v>0.51323343326171322</c:v>
                </c:pt>
                <c:pt idx="5">
                  <c:v>0.50694763399191178</c:v>
                </c:pt>
                <c:pt idx="6">
                  <c:v>0.5035131708066003</c:v>
                </c:pt>
                <c:pt idx="7">
                  <c:v>0.46588229944831022</c:v>
                </c:pt>
                <c:pt idx="8">
                  <c:v>0.45749193076672062</c:v>
                </c:pt>
                <c:pt idx="9">
                  <c:v>0.45725839148155262</c:v>
                </c:pt>
                <c:pt idx="10">
                  <c:v>0.45496876310367745</c:v>
                </c:pt>
                <c:pt idx="11">
                  <c:v>0.43967875824242952</c:v>
                </c:pt>
                <c:pt idx="12">
                  <c:v>0.4156698651893917</c:v>
                </c:pt>
                <c:pt idx="13">
                  <c:v>0.41521558872305142</c:v>
                </c:pt>
                <c:pt idx="14">
                  <c:v>0.40485737247344905</c:v>
                </c:pt>
                <c:pt idx="15">
                  <c:v>0.37628878303020158</c:v>
                </c:pt>
                <c:pt idx="16">
                  <c:v>0.33348142108219725</c:v>
                </c:pt>
                <c:pt idx="17">
                  <c:v>0.32873662059467129</c:v>
                </c:pt>
                <c:pt idx="18">
                  <c:v>0.31649771238898361</c:v>
                </c:pt>
                <c:pt idx="19">
                  <c:v>0.28437020026321497</c:v>
                </c:pt>
                <c:pt idx="20">
                  <c:v>0.28395485693770195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A-4AEF-8F64-3E935F40C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7371008"/>
        <c:axId val="137385088"/>
      </c:barChart>
      <c:catAx>
        <c:axId val="13737100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137385088"/>
        <c:crosses val="autoZero"/>
        <c:auto val="1"/>
        <c:lblAlgn val="ctr"/>
        <c:lblOffset val="100"/>
        <c:noMultiLvlLbl val="0"/>
      </c:catAx>
      <c:valAx>
        <c:axId val="1373850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37371008"/>
        <c:crosses val="max"/>
        <c:crossBetween val="between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'f3'!$C$2</c:f>
              <c:strCache>
                <c:ptCount val="1"/>
                <c:pt idx="0">
                  <c:v>imprese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'f3'!$C$3:$C$11</c:f>
              <c:numCache>
                <c:formatCode>0.0</c:formatCode>
                <c:ptCount val="9"/>
                <c:pt idx="0">
                  <c:v>6.4111694152923535</c:v>
                </c:pt>
                <c:pt idx="1">
                  <c:v>0.77961019490254868</c:v>
                </c:pt>
                <c:pt idx="2">
                  <c:v>3.3264617691154421</c:v>
                </c:pt>
                <c:pt idx="3">
                  <c:v>6.0082458770614693</c:v>
                </c:pt>
                <c:pt idx="4">
                  <c:v>6.6248125937031483</c:v>
                </c:pt>
                <c:pt idx="5">
                  <c:v>1.8009745127436281</c:v>
                </c:pt>
                <c:pt idx="6">
                  <c:v>64.971889055472261</c:v>
                </c:pt>
                <c:pt idx="7">
                  <c:v>9.1304347826086953</c:v>
                </c:pt>
                <c:pt idx="8">
                  <c:v>0.94640179910044975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7-40E9-922A-AECB45214BDC}"/>
            </c:ext>
          </c:extLst>
        </c:ser>
        <c:ser>
          <c:idx val="2"/>
          <c:order val="2"/>
          <c:tx>
            <c:strRef>
              <c:f>'f3'!$D$2</c:f>
              <c:strCache>
                <c:ptCount val="1"/>
                <c:pt idx="0">
                  <c:v>occupati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'f3'!$D$3:$D$11</c:f>
              <c:numCache>
                <c:formatCode>0.0</c:formatCode>
                <c:ptCount val="9"/>
                <c:pt idx="0">
                  <c:v>14.811389690671351</c:v>
                </c:pt>
                <c:pt idx="1">
                  <c:v>1.4236652826817848</c:v>
                </c:pt>
                <c:pt idx="2">
                  <c:v>7.8359963602097888</c:v>
                </c:pt>
                <c:pt idx="3">
                  <c:v>2.8254450260867809</c:v>
                </c:pt>
                <c:pt idx="4">
                  <c:v>10.850756777404126</c:v>
                </c:pt>
                <c:pt idx="5">
                  <c:v>2.4302432662823175</c:v>
                </c:pt>
                <c:pt idx="6">
                  <c:v>43.615353183739828</c:v>
                </c:pt>
                <c:pt idx="7">
                  <c:v>14.312664749856527</c:v>
                </c:pt>
                <c:pt idx="8">
                  <c:v>1.8944856630674929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E7-40E9-922A-AECB45214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7762688"/>
        <c:axId val="137764224"/>
      </c:barChart>
      <c:scatterChart>
        <c:scatterStyle val="lineMarker"/>
        <c:varyColors val="0"/>
        <c:ser>
          <c:idx val="0"/>
          <c:order val="0"/>
          <c:tx>
            <c:strRef>
              <c:f>'f3'!$B$2</c:f>
              <c:strCache>
                <c:ptCount val="1"/>
                <c:pt idx="0">
                  <c:v>occupati per impresa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'f3'!$A$3:$A$11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xVal>
          <c:yVal>
            <c:numRef>
              <c:f>'f3'!$B$3:$B$11</c:f>
              <c:numCache>
                <c:formatCode>0.0</c:formatCode>
                <c:ptCount val="9"/>
                <c:pt idx="0">
                  <c:v>17.392946506869336</c:v>
                </c:pt>
                <c:pt idx="1">
                  <c:v>13.748173076923077</c:v>
                </c:pt>
                <c:pt idx="2">
                  <c:v>17.7348</c:v>
                </c:pt>
                <c:pt idx="3">
                  <c:v>3.5404117280099809</c:v>
                </c:pt>
                <c:pt idx="4">
                  <c:v>12.331077793493636</c:v>
                </c:pt>
                <c:pt idx="5">
                  <c:v>10.159136316337149</c:v>
                </c:pt>
                <c:pt idx="6">
                  <c:v>5.0539216591190979</c:v>
                </c:pt>
                <c:pt idx="7">
                  <c:v>11.801674876847292</c:v>
                </c:pt>
                <c:pt idx="8">
                  <c:v>15.07059405940594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E7-40E9-922A-AECB45214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75744"/>
        <c:axId val="137774208"/>
      </c:scatterChart>
      <c:catAx>
        <c:axId val="13776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764224"/>
        <c:crosses val="autoZero"/>
        <c:auto val="1"/>
        <c:lblAlgn val="ctr"/>
        <c:lblOffset val="100"/>
        <c:noMultiLvlLbl val="0"/>
      </c:catAx>
      <c:valAx>
        <c:axId val="13776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762688"/>
        <c:crosses val="autoZero"/>
        <c:crossBetween val="between"/>
      </c:valAx>
      <c:valAx>
        <c:axId val="137774208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775744"/>
        <c:crosses val="max"/>
        <c:crossBetween val="midCat"/>
      </c:valAx>
      <c:valAx>
        <c:axId val="137775744"/>
        <c:scaling>
          <c:orientation val="minMax"/>
        </c:scaling>
        <c:delete val="1"/>
        <c:axPos val="b"/>
        <c:majorTickMark val="out"/>
        <c:minorTickMark val="none"/>
        <c:tickLblPos val="nextTo"/>
        <c:crossAx val="13777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grande distribuzione</c:v>
          </c:tx>
          <c:cat>
            <c:numLit>
              <c:formatCode>General</c:formatCode>
              <c:ptCount val="8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</c:numLit>
          </c:cat>
          <c:val>
            <c:numLit>
              <c:formatCode>General</c:formatCode>
              <c:ptCount val="8"/>
              <c:pt idx="0">
                <c:v>100</c:v>
              </c:pt>
              <c:pt idx="1">
                <c:v>101.1</c:v>
              </c:pt>
              <c:pt idx="2">
                <c:v>102.5</c:v>
              </c:pt>
              <c:pt idx="3">
                <c:v>102</c:v>
              </c:pt>
              <c:pt idx="4">
                <c:v>101.6</c:v>
              </c:pt>
              <c:pt idx="5">
                <c:v>103.5</c:v>
              </c:pt>
              <c:pt idx="6">
                <c:v>104.1</c:v>
              </c:pt>
              <c:pt idx="7">
                <c:v>105.8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16-47EA-8C52-08A13722013E}"/>
            </c:ext>
          </c:extLst>
        </c:ser>
        <c:ser>
          <c:idx val="1"/>
          <c:order val="1"/>
          <c:tx>
            <c:v>piccole superfici</c:v>
          </c:tx>
          <c:cat>
            <c:numLit>
              <c:formatCode>General</c:formatCode>
              <c:ptCount val="8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</c:numLit>
          </c:cat>
          <c:val>
            <c:numLit>
              <c:formatCode>General</c:formatCode>
              <c:ptCount val="8"/>
              <c:pt idx="0">
                <c:v>100</c:v>
              </c:pt>
              <c:pt idx="1">
                <c:v>99</c:v>
              </c:pt>
              <c:pt idx="2">
                <c:v>96.3</c:v>
              </c:pt>
              <c:pt idx="3">
                <c:v>93.4</c:v>
              </c:pt>
              <c:pt idx="4">
                <c:v>91</c:v>
              </c:pt>
              <c:pt idx="5">
                <c:v>90.6</c:v>
              </c:pt>
              <c:pt idx="6">
                <c:v>89.7</c:v>
              </c:pt>
              <c:pt idx="7">
                <c:v>88.7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B16-47EA-8C52-08A137220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974144"/>
        <c:axId val="137975680"/>
      </c:lineChart>
      <c:catAx>
        <c:axId val="137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975680"/>
        <c:crosses val="autoZero"/>
        <c:auto val="1"/>
        <c:lblAlgn val="ctr"/>
        <c:lblOffset val="100"/>
        <c:noMultiLvlLbl val="0"/>
      </c:catAx>
      <c:valAx>
        <c:axId val="137975680"/>
        <c:scaling>
          <c:orientation val="minMax"/>
          <c:max val="110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974144"/>
        <c:crosses val="autoZero"/>
        <c:crossBetween val="between"/>
        <c:majorUnit val="5"/>
        <c:minorUnit val="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'f5'!$A$4</c:f>
              <c:strCache>
                <c:ptCount val="1"/>
                <c:pt idx="0">
                  <c:v>grande distribuzione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multiLvlStrRef>
              <c:f>'f5'!$B$2:$M$3</c:f>
              <c:multiLvlStrCache>
                <c:ptCount val="12"/>
                <c:lvl>
                  <c:pt idx="0">
                    <c:v>Gen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Mag</c:v>
                  </c:pt>
                  <c:pt idx="5">
                    <c:v>Giu</c:v>
                  </c:pt>
                  <c:pt idx="6">
                    <c:v>Lug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Ott</c:v>
                  </c:pt>
                  <c:pt idx="10">
                    <c:v>Nov</c:v>
                  </c:pt>
                  <c:pt idx="11">
                    <c:v>Dic</c:v>
                  </c:pt>
                </c:lvl>
                <c:lvl>
                  <c:pt idx="0">
                    <c:v>2017</c:v>
                  </c:pt>
                </c:lvl>
              </c:multiLvlStrCache>
            </c:multiLvlStrRef>
          </c:cat>
          <c:val>
            <c:numRef>
              <c:f>'f5'!$B$4:$M$4</c:f>
              <c:numCache>
                <c:formatCode>General</c:formatCode>
                <c:ptCount val="12"/>
                <c:pt idx="0">
                  <c:v>99.4</c:v>
                </c:pt>
                <c:pt idx="1">
                  <c:v>88.2</c:v>
                </c:pt>
                <c:pt idx="2">
                  <c:v>98.5</c:v>
                </c:pt>
                <c:pt idx="3">
                  <c:v>101.4</c:v>
                </c:pt>
                <c:pt idx="4">
                  <c:v>99.9</c:v>
                </c:pt>
                <c:pt idx="5">
                  <c:v>99.6</c:v>
                </c:pt>
                <c:pt idx="6">
                  <c:v>106.9</c:v>
                </c:pt>
                <c:pt idx="7">
                  <c:v>101</c:v>
                </c:pt>
                <c:pt idx="8">
                  <c:v>104.2</c:v>
                </c:pt>
                <c:pt idx="9">
                  <c:v>104.7</c:v>
                </c:pt>
                <c:pt idx="10">
                  <c:v>102.8</c:v>
                </c:pt>
                <c:pt idx="11">
                  <c:v>127.6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2F-4519-8B5E-3BDAF10609C2}"/>
            </c:ext>
          </c:extLst>
        </c:ser>
        <c:ser>
          <c:idx val="5"/>
          <c:order val="1"/>
          <c:tx>
            <c:strRef>
              <c:f>'f5'!$A$5</c:f>
              <c:strCache>
                <c:ptCount val="1"/>
                <c:pt idx="0">
                  <c:v>  grande distribuzione non specializzata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cat>
            <c:multiLvlStrRef>
              <c:f>'f5'!$B$2:$M$3</c:f>
              <c:multiLvlStrCache>
                <c:ptCount val="12"/>
                <c:lvl>
                  <c:pt idx="0">
                    <c:v>Gen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Mag</c:v>
                  </c:pt>
                  <c:pt idx="5">
                    <c:v>Giu</c:v>
                  </c:pt>
                  <c:pt idx="6">
                    <c:v>Lug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Ott</c:v>
                  </c:pt>
                  <c:pt idx="10">
                    <c:v>Nov</c:v>
                  </c:pt>
                  <c:pt idx="11">
                    <c:v>Dic</c:v>
                  </c:pt>
                </c:lvl>
                <c:lvl>
                  <c:pt idx="0">
                    <c:v>2017</c:v>
                  </c:pt>
                </c:lvl>
              </c:multiLvlStrCache>
            </c:multiLvlStrRef>
          </c:cat>
          <c:val>
            <c:numRef>
              <c:f>'f5'!$B$5:$M$5</c:f>
              <c:numCache>
                <c:formatCode>General</c:formatCode>
                <c:ptCount val="12"/>
                <c:pt idx="0">
                  <c:v>97.8</c:v>
                </c:pt>
                <c:pt idx="1">
                  <c:v>90.2</c:v>
                </c:pt>
                <c:pt idx="2">
                  <c:v>100.6</c:v>
                </c:pt>
                <c:pt idx="3">
                  <c:v>102.2</c:v>
                </c:pt>
                <c:pt idx="4">
                  <c:v>99.5</c:v>
                </c:pt>
                <c:pt idx="5">
                  <c:v>99.8</c:v>
                </c:pt>
                <c:pt idx="6">
                  <c:v>105.3</c:v>
                </c:pt>
                <c:pt idx="7">
                  <c:v>102</c:v>
                </c:pt>
                <c:pt idx="8">
                  <c:v>104.1</c:v>
                </c:pt>
                <c:pt idx="9">
                  <c:v>103.7</c:v>
                </c:pt>
                <c:pt idx="10">
                  <c:v>100.9</c:v>
                </c:pt>
                <c:pt idx="11">
                  <c:v>124.1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2F-4519-8B5E-3BDAF10609C2}"/>
            </c:ext>
          </c:extLst>
        </c:ser>
        <c:ser>
          <c:idx val="6"/>
          <c:order val="2"/>
          <c:tx>
            <c:strRef>
              <c:f>'f5'!$A$9</c:f>
              <c:strCache>
                <c:ptCount val="1"/>
                <c:pt idx="0">
                  <c:v>  grande distribuzione specializzata</c:v>
                </c:pt>
              </c:strCache>
            </c:strRef>
          </c:tx>
          <c:spPr>
            <a:ln>
              <a:prstDash val="solid"/>
            </a:ln>
          </c:spPr>
          <c:marker>
            <c:symbol val="none"/>
          </c:marker>
          <c:cat>
            <c:multiLvlStrRef>
              <c:f>'f5'!$B$2:$M$3</c:f>
              <c:multiLvlStrCache>
                <c:ptCount val="12"/>
                <c:lvl>
                  <c:pt idx="0">
                    <c:v>Gen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Mag</c:v>
                  </c:pt>
                  <c:pt idx="5">
                    <c:v>Giu</c:v>
                  </c:pt>
                  <c:pt idx="6">
                    <c:v>Lug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Ott</c:v>
                  </c:pt>
                  <c:pt idx="10">
                    <c:v>Nov</c:v>
                  </c:pt>
                  <c:pt idx="11">
                    <c:v>Dic</c:v>
                  </c:pt>
                </c:lvl>
                <c:lvl>
                  <c:pt idx="0">
                    <c:v>2017</c:v>
                  </c:pt>
                </c:lvl>
              </c:multiLvlStrCache>
            </c:multiLvlStrRef>
          </c:cat>
          <c:val>
            <c:numRef>
              <c:f>'f5'!$B$9:$M$9</c:f>
              <c:numCache>
                <c:formatCode>General</c:formatCode>
                <c:ptCount val="12"/>
                <c:pt idx="0">
                  <c:v>105.3</c:v>
                </c:pt>
                <c:pt idx="1">
                  <c:v>80.5</c:v>
                </c:pt>
                <c:pt idx="2">
                  <c:v>90.4</c:v>
                </c:pt>
                <c:pt idx="3">
                  <c:v>98.2</c:v>
                </c:pt>
                <c:pt idx="4">
                  <c:v>101.2</c:v>
                </c:pt>
                <c:pt idx="5">
                  <c:v>98.7</c:v>
                </c:pt>
                <c:pt idx="6">
                  <c:v>113</c:v>
                </c:pt>
                <c:pt idx="7">
                  <c:v>97.3</c:v>
                </c:pt>
                <c:pt idx="8">
                  <c:v>104.6</c:v>
                </c:pt>
                <c:pt idx="9">
                  <c:v>108.4</c:v>
                </c:pt>
                <c:pt idx="10">
                  <c:v>109.8</c:v>
                </c:pt>
                <c:pt idx="11">
                  <c:v>141.1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2F-4519-8B5E-3BDAF10609C2}"/>
            </c:ext>
          </c:extLst>
        </c:ser>
        <c:ser>
          <c:idx val="7"/>
          <c:order val="3"/>
          <c:tx>
            <c:strRef>
              <c:f>'f5'!$A$10</c:f>
              <c:strCache>
                <c:ptCount val="1"/>
                <c:pt idx="0">
                  <c:v>imprese operanti su piccole superfici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multiLvlStrRef>
              <c:f>'f5'!$B$2:$M$3</c:f>
              <c:multiLvlStrCache>
                <c:ptCount val="12"/>
                <c:lvl>
                  <c:pt idx="0">
                    <c:v>Gen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Mag</c:v>
                  </c:pt>
                  <c:pt idx="5">
                    <c:v>Giu</c:v>
                  </c:pt>
                  <c:pt idx="6">
                    <c:v>Lug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Ott</c:v>
                  </c:pt>
                  <c:pt idx="10">
                    <c:v>Nov</c:v>
                  </c:pt>
                  <c:pt idx="11">
                    <c:v>Dic</c:v>
                  </c:pt>
                </c:lvl>
                <c:lvl>
                  <c:pt idx="0">
                    <c:v>2017</c:v>
                  </c:pt>
                </c:lvl>
              </c:multiLvlStrCache>
            </c:multiLvlStrRef>
          </c:cat>
          <c:val>
            <c:numRef>
              <c:f>'f5'!$B$10:$M$10</c:f>
              <c:numCache>
                <c:formatCode>General</c:formatCode>
                <c:ptCount val="12"/>
                <c:pt idx="0">
                  <c:v>92.3</c:v>
                </c:pt>
                <c:pt idx="1">
                  <c:v>84.7</c:v>
                </c:pt>
                <c:pt idx="2">
                  <c:v>96.9</c:v>
                </c:pt>
                <c:pt idx="3">
                  <c:v>97.4</c:v>
                </c:pt>
                <c:pt idx="4">
                  <c:v>101.9</c:v>
                </c:pt>
                <c:pt idx="5">
                  <c:v>99.3</c:v>
                </c:pt>
                <c:pt idx="6">
                  <c:v>104.4</c:v>
                </c:pt>
                <c:pt idx="7">
                  <c:v>91.4</c:v>
                </c:pt>
                <c:pt idx="8">
                  <c:v>99.5</c:v>
                </c:pt>
                <c:pt idx="9">
                  <c:v>102.4</c:v>
                </c:pt>
                <c:pt idx="10">
                  <c:v>100.6</c:v>
                </c:pt>
                <c:pt idx="11">
                  <c:v>125.5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2F-4519-8B5E-3BDAF10609C2}"/>
            </c:ext>
          </c:extLst>
        </c:ser>
        <c:ser>
          <c:idx val="0"/>
          <c:order val="4"/>
          <c:tx>
            <c:strRef>
              <c:f>'f5'!$A$11</c:f>
              <c:strCache>
                <c:ptCount val="1"/>
                <c:pt idx="0">
                  <c:v>commercio elettronico</c:v>
                </c:pt>
              </c:strCache>
            </c:strRef>
          </c:tx>
          <c:marker>
            <c:symbol val="none"/>
          </c:marker>
          <c:cat>
            <c:multiLvlStrRef>
              <c:f>'f5'!$B$2:$M$3</c:f>
              <c:multiLvlStrCache>
                <c:ptCount val="12"/>
                <c:lvl>
                  <c:pt idx="0">
                    <c:v>Gen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Mag</c:v>
                  </c:pt>
                  <c:pt idx="5">
                    <c:v>Giu</c:v>
                  </c:pt>
                  <c:pt idx="6">
                    <c:v>Lug</c:v>
                  </c:pt>
                  <c:pt idx="7">
                    <c:v>Ago</c:v>
                  </c:pt>
                  <c:pt idx="8">
                    <c:v>Set</c:v>
                  </c:pt>
                  <c:pt idx="9">
                    <c:v>Ott</c:v>
                  </c:pt>
                  <c:pt idx="10">
                    <c:v>Nov</c:v>
                  </c:pt>
                  <c:pt idx="11">
                    <c:v>Dic</c:v>
                  </c:pt>
                </c:lvl>
                <c:lvl>
                  <c:pt idx="0">
                    <c:v>2017</c:v>
                  </c:pt>
                </c:lvl>
              </c:multiLvlStrCache>
            </c:multiLvlStrRef>
          </c:cat>
          <c:val>
            <c:numRef>
              <c:f>'f5'!$B$11:$M$11</c:f>
              <c:numCache>
                <c:formatCode>General</c:formatCode>
                <c:ptCount val="12"/>
                <c:pt idx="0">
                  <c:v>77</c:v>
                </c:pt>
                <c:pt idx="1">
                  <c:v>75</c:v>
                </c:pt>
                <c:pt idx="2">
                  <c:v>96.3</c:v>
                </c:pt>
                <c:pt idx="3">
                  <c:v>63.4</c:v>
                </c:pt>
                <c:pt idx="4">
                  <c:v>122.5</c:v>
                </c:pt>
                <c:pt idx="5">
                  <c:v>136.5</c:v>
                </c:pt>
                <c:pt idx="6">
                  <c:v>120.2</c:v>
                </c:pt>
                <c:pt idx="7">
                  <c:v>109.3</c:v>
                </c:pt>
                <c:pt idx="8">
                  <c:v>150.4</c:v>
                </c:pt>
                <c:pt idx="9">
                  <c:v>122.7</c:v>
                </c:pt>
                <c:pt idx="10">
                  <c:v>176.2</c:v>
                </c:pt>
                <c:pt idx="11">
                  <c:v>213.2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9F-4AF8-93BB-3FE794952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290304"/>
        <c:axId val="138291840"/>
      </c:lineChart>
      <c:catAx>
        <c:axId val="138290304"/>
        <c:scaling>
          <c:orientation val="minMax"/>
        </c:scaling>
        <c:delete val="0"/>
        <c:axPos val="b"/>
        <c:numFmt formatCode="General" sourceLinked="0"/>
        <c:majorTickMark val="out"/>
        <c:minorTickMark val="cross"/>
        <c:tickLblPos val="nextTo"/>
        <c:spPr>
          <a:ln/>
        </c:spPr>
        <c:crossAx val="138291840"/>
        <c:crosses val="autoZero"/>
        <c:auto val="1"/>
        <c:lblAlgn val="ctr"/>
        <c:lblOffset val="100"/>
        <c:tickMarkSkip val="1"/>
        <c:noMultiLvlLbl val="0"/>
      </c:catAx>
      <c:valAx>
        <c:axId val="138291840"/>
        <c:scaling>
          <c:orientation val="minMax"/>
          <c:max val="220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382903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12</xdr:row>
      <xdr:rowOff>119061</xdr:rowOff>
    </xdr:from>
    <xdr:to>
      <xdr:col>8</xdr:col>
      <xdr:colOff>500063</xdr:colOff>
      <xdr:row>32</xdr:row>
      <xdr:rowOff>55563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0EE8F8B-6623-4540-B753-517E79E661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2</xdr:row>
      <xdr:rowOff>0</xdr:rowOff>
    </xdr:from>
    <xdr:to>
      <xdr:col>10</xdr:col>
      <xdr:colOff>595313</xdr:colOff>
      <xdr:row>24</xdr:row>
      <xdr:rowOff>15875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C46F61D-8C74-484D-AB58-F30FEA569E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15</xdr:row>
      <xdr:rowOff>4761</xdr:rowOff>
    </xdr:from>
    <xdr:to>
      <xdr:col>2</xdr:col>
      <xdr:colOff>628650</xdr:colOff>
      <xdr:row>37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111B90F-9939-4FE9-8E0B-6489455C14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4287" y="373063"/>
    <xdr:ext cx="6891338" cy="4176713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1B2C789-43EB-42DF-8C57-C5E3371F172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900114" y="2243137"/>
    <xdr:ext cx="9204324" cy="5076825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4A1B7AA-8973-4B1B-9E7D-B9641C2862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zoomScale="80" zoomScaleNormal="80" workbookViewId="0">
      <selection activeCell="A2" sqref="A2"/>
    </sheetView>
  </sheetViews>
  <sheetFormatPr defaultColWidth="9.140625" defaultRowHeight="12.95"/>
  <cols>
    <col min="1" max="1" width="24.28515625" style="2" customWidth="1"/>
    <col min="2" max="2" width="13" style="2" customWidth="1"/>
    <col min="3" max="3" width="13.5703125" style="2" customWidth="1"/>
    <col min="4" max="5" width="11.7109375" style="2" customWidth="1"/>
    <col min="6" max="16384" width="9.140625" style="2"/>
  </cols>
  <sheetData>
    <row r="1" spans="1:5" ht="12.75">
      <c r="A1" s="5" t="s">
        <v>0</v>
      </c>
      <c r="B1" s="5"/>
      <c r="C1" s="5"/>
      <c r="D1" s="5"/>
      <c r="E1" s="5"/>
    </row>
    <row r="2" spans="1:5" ht="12.75">
      <c r="A2" s="5"/>
      <c r="B2" s="5"/>
      <c r="C2" s="5"/>
      <c r="D2" s="5"/>
      <c r="E2" s="5"/>
    </row>
    <row r="3" spans="1:5" ht="39">
      <c r="A3" s="6"/>
      <c r="B3" s="7" t="s">
        <v>1</v>
      </c>
      <c r="C3" s="8" t="s">
        <v>2</v>
      </c>
      <c r="D3" s="7" t="s">
        <v>3</v>
      </c>
      <c r="E3" s="7" t="s">
        <v>4</v>
      </c>
    </row>
    <row r="4" spans="1:5" ht="12.75">
      <c r="A4" s="114" t="s">
        <v>5</v>
      </c>
      <c r="B4" s="42">
        <v>25133</v>
      </c>
      <c r="C4" s="42">
        <v>3481</v>
      </c>
      <c r="D4" s="42">
        <v>173</v>
      </c>
      <c r="E4" s="42">
        <v>28787</v>
      </c>
    </row>
    <row r="5" spans="1:5" ht="12.75">
      <c r="A5" s="115" t="s">
        <v>6</v>
      </c>
      <c r="B5" s="42">
        <v>32745</v>
      </c>
      <c r="C5" s="42">
        <v>1793</v>
      </c>
      <c r="D5" s="42">
        <v>431</v>
      </c>
      <c r="E5" s="42">
        <v>34969</v>
      </c>
    </row>
    <row r="6" spans="1:5" ht="15">
      <c r="A6" s="116" t="s">
        <v>7</v>
      </c>
      <c r="B6" s="42">
        <v>1303</v>
      </c>
      <c r="C6" s="42">
        <v>1851</v>
      </c>
      <c r="D6" s="42">
        <v>247</v>
      </c>
      <c r="E6" s="42">
        <v>3401</v>
      </c>
    </row>
    <row r="7" spans="1:5" ht="12.75">
      <c r="A7" s="12"/>
      <c r="B7" s="42"/>
      <c r="C7" s="42"/>
      <c r="D7" s="42"/>
      <c r="E7" s="42"/>
    </row>
    <row r="8" spans="1:5" ht="12.75">
      <c r="A8" s="115" t="s">
        <v>8</v>
      </c>
      <c r="B8" s="42"/>
      <c r="C8" s="42"/>
      <c r="D8" s="42"/>
      <c r="E8" s="42"/>
    </row>
    <row r="9" spans="1:5" ht="12.75">
      <c r="A9" s="13" t="s">
        <v>9</v>
      </c>
      <c r="B9" s="42">
        <v>637312</v>
      </c>
      <c r="C9" s="42">
        <v>80404</v>
      </c>
      <c r="D9" s="42">
        <v>12280</v>
      </c>
      <c r="E9" s="42">
        <v>729996</v>
      </c>
    </row>
    <row r="10" spans="1:5" ht="12.75">
      <c r="A10" s="14" t="s">
        <v>10</v>
      </c>
      <c r="B10" s="43">
        <v>87.303492073929164</v>
      </c>
      <c r="C10" s="43">
        <v>11.014306927709193</v>
      </c>
      <c r="D10" s="43">
        <v>1.6822009983616346</v>
      </c>
      <c r="E10" s="43">
        <v>100</v>
      </c>
    </row>
    <row r="11" spans="1:5" ht="12.75">
      <c r="A11" s="12" t="s">
        <v>11</v>
      </c>
      <c r="B11" s="43">
        <v>-0.1585018366576264</v>
      </c>
      <c r="C11" s="44">
        <v>0.2108853782322555</v>
      </c>
      <c r="D11" s="43">
        <v>-7.5161921976201196E-2</v>
      </c>
      <c r="E11" s="44">
        <v>-0.12787667869725572</v>
      </c>
    </row>
    <row r="12" spans="1:5" ht="12.75">
      <c r="A12" s="15" t="s">
        <v>12</v>
      </c>
      <c r="B12" s="16">
        <v>-0.98023526267787986</v>
      </c>
      <c r="C12" s="16">
        <v>31.196867096353088</v>
      </c>
      <c r="D12" s="16">
        <v>-8.9496379464648612E-2</v>
      </c>
      <c r="E12" s="16">
        <v>-0.37951518674849183</v>
      </c>
    </row>
    <row r="13" spans="1:5" ht="12.75" customHeight="1"/>
    <row r="14" spans="1:5" ht="40.5" customHeight="1">
      <c r="A14" s="144" t="s">
        <v>13</v>
      </c>
      <c r="B14" s="144"/>
      <c r="C14" s="144"/>
      <c r="D14" s="144"/>
      <c r="E14" s="144"/>
    </row>
    <row r="16" spans="1:5" ht="12.75">
      <c r="A16" s="10" t="s">
        <v>14</v>
      </c>
    </row>
    <row r="20" spans="2:7" ht="12.75">
      <c r="B20" s="10"/>
      <c r="C20" s="11"/>
      <c r="D20" s="12"/>
      <c r="E20" s="10"/>
      <c r="F20" s="11"/>
      <c r="G20" s="12"/>
    </row>
  </sheetData>
  <mergeCells count="1">
    <mergeCell ref="A14:E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9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18.28515625" style="17" customWidth="1"/>
    <col min="2" max="2" width="15" style="17" customWidth="1"/>
    <col min="3" max="3" width="11.85546875" style="17" customWidth="1"/>
    <col min="4" max="4" width="18.28515625" style="17" customWidth="1"/>
    <col min="5" max="5" width="16.7109375" style="17" customWidth="1"/>
    <col min="6" max="6" width="8.7109375" style="17"/>
    <col min="7" max="7" width="9.7109375" style="17" customWidth="1"/>
    <col min="8" max="8" width="8.7109375" style="17"/>
    <col min="9" max="9" width="11" style="17" customWidth="1"/>
    <col min="10" max="10" width="9" style="17" customWidth="1"/>
    <col min="11" max="11" width="8.7109375" style="17"/>
    <col min="12" max="12" width="11.7109375" style="17" customWidth="1"/>
    <col min="13" max="13" width="7.28515625" style="17" customWidth="1"/>
    <col min="14" max="16384" width="8.7109375" style="17"/>
  </cols>
  <sheetData>
    <row r="1" spans="1:7">
      <c r="A1" s="1" t="s">
        <v>138</v>
      </c>
      <c r="G1" s="113"/>
    </row>
    <row r="2" spans="1:7" ht="12.75"/>
    <row r="29" spans="1:1" ht="12.75">
      <c r="A29" s="1" t="s">
        <v>139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4AD3A-1CD5-47A5-AC81-4A27E401321C}">
  <dimension ref="A1:O22"/>
  <sheetViews>
    <sheetView workbookViewId="0">
      <selection activeCell="E4" sqref="E4"/>
    </sheetView>
  </sheetViews>
  <sheetFormatPr defaultRowHeight="15"/>
  <sheetData>
    <row r="1" spans="1:15">
      <c r="A1" s="2" t="s">
        <v>140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94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>
      <c r="A3" s="1"/>
      <c r="B3" s="153" t="s">
        <v>100</v>
      </c>
      <c r="C3" s="153"/>
      <c r="D3" s="1"/>
      <c r="E3" s="153" t="s">
        <v>101</v>
      </c>
      <c r="F3" s="153"/>
      <c r="G3" s="154"/>
      <c r="H3" s="153" t="s">
        <v>102</v>
      </c>
      <c r="I3" s="153"/>
      <c r="J3" s="154"/>
      <c r="K3" s="153" t="s">
        <v>141</v>
      </c>
      <c r="L3" s="153"/>
      <c r="M3" s="1"/>
      <c r="N3" s="153" t="s">
        <v>26</v>
      </c>
      <c r="O3" s="153"/>
    </row>
    <row r="4" spans="1:15" ht="25.5">
      <c r="A4" s="98"/>
      <c r="B4" s="25">
        <v>2018</v>
      </c>
      <c r="C4" s="74" t="s">
        <v>142</v>
      </c>
      <c r="D4" s="72"/>
      <c r="E4" s="25">
        <v>2018</v>
      </c>
      <c r="F4" s="74" t="s">
        <v>142</v>
      </c>
      <c r="G4" s="155"/>
      <c r="H4" s="25">
        <v>2018</v>
      </c>
      <c r="I4" s="74" t="s">
        <v>142</v>
      </c>
      <c r="J4" s="156"/>
      <c r="K4" s="25">
        <v>2018</v>
      </c>
      <c r="L4" s="74" t="s">
        <v>142</v>
      </c>
      <c r="M4" s="72"/>
      <c r="N4" s="25">
        <v>2018</v>
      </c>
      <c r="O4" s="74" t="s">
        <v>142</v>
      </c>
    </row>
    <row r="5" spans="1:15">
      <c r="A5" s="66"/>
      <c r="B5" s="66"/>
      <c r="C5" s="66"/>
      <c r="D5" s="1"/>
      <c r="E5" s="66"/>
      <c r="F5" s="66"/>
      <c r="G5" s="66"/>
      <c r="H5" s="66"/>
      <c r="I5" s="66"/>
      <c r="J5" s="66"/>
      <c r="K5" s="66"/>
      <c r="L5" s="66"/>
      <c r="M5" s="1"/>
      <c r="N5" s="1"/>
      <c r="O5" s="1"/>
    </row>
    <row r="6" spans="1:15" ht="25.5">
      <c r="A6" s="66" t="s">
        <v>143</v>
      </c>
      <c r="B6" s="61">
        <v>4463</v>
      </c>
      <c r="C6" s="102">
        <v>1.5010234250625425</v>
      </c>
      <c r="D6" s="1"/>
      <c r="E6" s="61">
        <v>3367</v>
      </c>
      <c r="F6" s="102">
        <v>-1.3477878699091708</v>
      </c>
      <c r="G6" s="1"/>
      <c r="H6" s="61">
        <v>4739</v>
      </c>
      <c r="I6" s="102">
        <v>2.1105951878429716E-2</v>
      </c>
      <c r="J6" s="1"/>
      <c r="K6" s="61">
        <v>9585</v>
      </c>
      <c r="L6" s="102">
        <v>-0.27052335865154514</v>
      </c>
      <c r="M6" s="1"/>
      <c r="N6" s="61">
        <v>22154</v>
      </c>
      <c r="O6" s="102">
        <v>-2.2564195135159528E-2</v>
      </c>
    </row>
    <row r="7" spans="1:15" ht="51">
      <c r="A7" s="66" t="s">
        <v>144</v>
      </c>
      <c r="B7" s="61">
        <v>5427</v>
      </c>
      <c r="C7" s="102">
        <v>-1.2554585152838427</v>
      </c>
      <c r="D7" s="1"/>
      <c r="E7" s="61">
        <v>3385</v>
      </c>
      <c r="F7" s="102">
        <v>-3.0363792609567462</v>
      </c>
      <c r="G7" s="1"/>
      <c r="H7" s="61">
        <v>4942</v>
      </c>
      <c r="I7" s="102">
        <v>-1.5341701534170153</v>
      </c>
      <c r="J7" s="1"/>
      <c r="K7" s="61">
        <v>16532</v>
      </c>
      <c r="L7" s="102">
        <v>-1.5366289458010722</v>
      </c>
      <c r="M7" s="1"/>
      <c r="N7" s="61">
        <v>30286</v>
      </c>
      <c r="O7" s="102">
        <v>-1.6560592284712301</v>
      </c>
    </row>
    <row r="8" spans="1:15" ht="51">
      <c r="A8" s="66" t="s">
        <v>145</v>
      </c>
      <c r="B8" s="61">
        <v>727</v>
      </c>
      <c r="C8" s="102">
        <v>2.2503516174402249</v>
      </c>
      <c r="D8" s="1"/>
      <c r="E8" s="61">
        <v>695</v>
      </c>
      <c r="F8" s="102">
        <v>-1.8361581920903955</v>
      </c>
      <c r="G8" s="1"/>
      <c r="H8" s="61">
        <v>1638</v>
      </c>
      <c r="I8" s="102">
        <v>2.0560747663551404</v>
      </c>
      <c r="J8" s="1"/>
      <c r="K8" s="61">
        <v>5659</v>
      </c>
      <c r="L8" s="102">
        <v>-0.33462486791123636</v>
      </c>
      <c r="M8" s="1"/>
      <c r="N8" s="61">
        <v>8719</v>
      </c>
      <c r="O8" s="102">
        <v>0.19535738910595266</v>
      </c>
    </row>
    <row r="9" spans="1:15" ht="51">
      <c r="A9" s="67" t="s">
        <v>146</v>
      </c>
      <c r="B9" s="61">
        <v>3569</v>
      </c>
      <c r="C9" s="102">
        <v>15.876623376623378</v>
      </c>
      <c r="D9" s="1"/>
      <c r="E9" s="61">
        <v>1989</v>
      </c>
      <c r="F9" s="102">
        <v>-10.324616771866546</v>
      </c>
      <c r="G9" s="1"/>
      <c r="H9" s="61">
        <v>2116</v>
      </c>
      <c r="I9" s="102">
        <v>-0.18867924528301888</v>
      </c>
      <c r="J9" s="1"/>
      <c r="K9" s="61">
        <v>4122</v>
      </c>
      <c r="L9" s="102">
        <v>1.4521289687423087</v>
      </c>
      <c r="M9" s="1"/>
      <c r="N9" s="61">
        <v>11796</v>
      </c>
      <c r="O9" s="102">
        <v>2.7436634439508754</v>
      </c>
    </row>
    <row r="10" spans="1:15">
      <c r="A10" s="67" t="s">
        <v>147</v>
      </c>
      <c r="B10" s="61">
        <v>2522</v>
      </c>
      <c r="C10" s="102">
        <v>5.2587646076794652</v>
      </c>
      <c r="D10" s="1"/>
      <c r="E10" s="61">
        <v>1342</v>
      </c>
      <c r="F10" s="102">
        <v>-11.94225721784777</v>
      </c>
      <c r="G10" s="1"/>
      <c r="H10" s="61">
        <v>1349</v>
      </c>
      <c r="I10" s="102">
        <v>-0.66273932253313694</v>
      </c>
      <c r="J10" s="1"/>
      <c r="K10" s="61">
        <v>1823</v>
      </c>
      <c r="L10" s="102">
        <v>0.27502750275027504</v>
      </c>
      <c r="M10" s="1"/>
      <c r="N10" s="61">
        <v>7036</v>
      </c>
      <c r="O10" s="102">
        <v>-0.84554678692220964</v>
      </c>
    </row>
    <row r="11" spans="1:15" ht="51">
      <c r="A11" s="66" t="s">
        <v>148</v>
      </c>
      <c r="B11" s="61">
        <v>986</v>
      </c>
      <c r="C11" s="102">
        <v>3.2460732984293195</v>
      </c>
      <c r="D11" s="1"/>
      <c r="E11" s="61">
        <v>616</v>
      </c>
      <c r="F11" s="102">
        <v>-11.239193083573488</v>
      </c>
      <c r="G11" s="1"/>
      <c r="H11" s="61">
        <v>729</v>
      </c>
      <c r="I11" s="102">
        <v>-4.3307086614173231</v>
      </c>
      <c r="J11" s="1"/>
      <c r="K11" s="61">
        <v>2175</v>
      </c>
      <c r="L11" s="102">
        <v>-3.1180400890868598</v>
      </c>
      <c r="M11" s="1"/>
      <c r="N11" s="61">
        <v>4506</v>
      </c>
      <c r="O11" s="102">
        <v>-3.2216494845360821</v>
      </c>
    </row>
    <row r="12" spans="1:15">
      <c r="A12" s="66" t="s">
        <v>149</v>
      </c>
      <c r="B12" s="61">
        <v>1635</v>
      </c>
      <c r="C12" s="102">
        <v>0.55350553505535049</v>
      </c>
      <c r="D12" s="1"/>
      <c r="E12" s="61">
        <v>1251</v>
      </c>
      <c r="F12" s="102">
        <v>0</v>
      </c>
      <c r="G12" s="1"/>
      <c r="H12" s="61">
        <v>1452</v>
      </c>
      <c r="I12" s="102">
        <v>-2.6156941649899399</v>
      </c>
      <c r="J12" s="1"/>
      <c r="K12" s="61">
        <v>2213</v>
      </c>
      <c r="L12" s="102">
        <v>-0.58400718778077276</v>
      </c>
      <c r="M12" s="1"/>
      <c r="N12" s="61">
        <v>6551</v>
      </c>
      <c r="O12" s="102">
        <v>-0.65210797694874134</v>
      </c>
    </row>
    <row r="13" spans="1:15" ht="38.25">
      <c r="A13" s="66" t="s">
        <v>150</v>
      </c>
      <c r="B13" s="61">
        <v>7837</v>
      </c>
      <c r="C13" s="102">
        <v>2.1639942641115892</v>
      </c>
      <c r="D13" s="1"/>
      <c r="E13" s="61">
        <v>6555</v>
      </c>
      <c r="F13" s="102">
        <v>-0.33449901170746543</v>
      </c>
      <c r="G13" s="1"/>
      <c r="H13" s="61">
        <v>7464</v>
      </c>
      <c r="I13" s="102">
        <v>0.86486486486486491</v>
      </c>
      <c r="J13" s="1"/>
      <c r="K13" s="61">
        <v>12255</v>
      </c>
      <c r="L13" s="102">
        <v>1.3647642679900744</v>
      </c>
      <c r="M13" s="1"/>
      <c r="N13" s="61">
        <v>34111</v>
      </c>
      <c r="O13" s="102">
        <v>1.1055782796846285</v>
      </c>
    </row>
    <row r="14" spans="1:15" ht="76.5">
      <c r="A14" s="66" t="s">
        <v>151</v>
      </c>
      <c r="B14" s="61">
        <v>3496</v>
      </c>
      <c r="C14" s="102">
        <v>13.285806869734284</v>
      </c>
      <c r="D14" s="1"/>
      <c r="E14" s="61">
        <v>2205</v>
      </c>
      <c r="F14" s="102">
        <v>17.599999999999998</v>
      </c>
      <c r="G14" s="1"/>
      <c r="H14" s="61">
        <v>2379</v>
      </c>
      <c r="I14" s="102">
        <v>-12.34340456890199</v>
      </c>
      <c r="J14" s="1"/>
      <c r="K14" s="61">
        <v>6591</v>
      </c>
      <c r="L14" s="102">
        <v>7.7136787056708611</v>
      </c>
      <c r="M14" s="1"/>
      <c r="N14" s="61">
        <v>14671</v>
      </c>
      <c r="O14" s="102">
        <v>6.3578367406118605</v>
      </c>
    </row>
    <row r="15" spans="1:15">
      <c r="A15" s="99" t="s">
        <v>152</v>
      </c>
      <c r="B15" s="157">
        <v>30158</v>
      </c>
      <c r="C15" s="104">
        <v>2.5154667210551365</v>
      </c>
      <c r="D15" s="100"/>
      <c r="E15" s="157">
        <v>21405</v>
      </c>
      <c r="F15" s="104">
        <v>-1.5907314606225</v>
      </c>
      <c r="G15" s="100"/>
      <c r="H15" s="157">
        <v>26808</v>
      </c>
      <c r="I15" s="104">
        <v>-1.4665343477781454</v>
      </c>
      <c r="J15" s="100"/>
      <c r="K15" s="157">
        <v>60955</v>
      </c>
      <c r="L15" s="104">
        <v>0.51945910290237474</v>
      </c>
      <c r="M15" s="100"/>
      <c r="N15" s="157">
        <v>139830</v>
      </c>
      <c r="O15" s="104">
        <v>0.58554411003050011</v>
      </c>
    </row>
    <row r="16" spans="1:15">
      <c r="A16" s="66"/>
      <c r="B16" s="61"/>
      <c r="C16" s="158"/>
      <c r="D16" s="60"/>
      <c r="E16" s="61"/>
      <c r="F16" s="158"/>
      <c r="G16" s="60"/>
      <c r="H16" s="61"/>
      <c r="I16" s="158"/>
      <c r="J16" s="60"/>
      <c r="K16" s="61"/>
      <c r="L16" s="158"/>
      <c r="M16" s="60"/>
      <c r="N16" s="61"/>
      <c r="O16" s="158"/>
    </row>
    <row r="17" spans="1:15">
      <c r="A17" s="2" t="s">
        <v>153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1" t="s">
        <v>154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63"/>
    </row>
    <row r="19" spans="1: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1" t="s">
        <v>155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</sheetData>
  <mergeCells count="5"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9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14.5703125" style="2" customWidth="1"/>
    <col min="2" max="3" width="8.85546875" style="2" bestFit="1" customWidth="1"/>
    <col min="4" max="4" width="3.85546875" style="2" customWidth="1"/>
    <col min="5" max="6" width="8.85546875" style="2" bestFit="1" customWidth="1"/>
    <col min="7" max="7" width="3" style="2" customWidth="1"/>
    <col min="8" max="9" width="8.85546875" style="2" bestFit="1" customWidth="1"/>
    <col min="10" max="10" width="3.28515625" style="2" customWidth="1"/>
    <col min="11" max="12" width="8.85546875" style="2" bestFit="1" customWidth="1"/>
    <col min="13" max="13" width="2.7109375" style="2" customWidth="1"/>
    <col min="14" max="14" width="9" style="2" bestFit="1" customWidth="1"/>
    <col min="15" max="15" width="8.85546875" style="2" bestFit="1" customWidth="1"/>
    <col min="16" max="16384" width="8.7109375" style="2"/>
  </cols>
  <sheetData>
    <row r="1" spans="1:15" ht="12.75">
      <c r="A1" s="2" t="s">
        <v>156</v>
      </c>
    </row>
    <row r="2" spans="1:15" ht="12.75">
      <c r="A2" s="94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ht="12.75">
      <c r="A3" s="96"/>
      <c r="B3" s="148" t="s">
        <v>100</v>
      </c>
      <c r="C3" s="148"/>
      <c r="D3" s="97"/>
      <c r="E3" s="148" t="s">
        <v>101</v>
      </c>
      <c r="F3" s="148"/>
      <c r="G3" s="97"/>
      <c r="H3" s="148" t="s">
        <v>102</v>
      </c>
      <c r="I3" s="148"/>
      <c r="J3" s="97"/>
      <c r="K3" s="148" t="s">
        <v>103</v>
      </c>
      <c r="L3" s="148"/>
      <c r="M3" s="97"/>
      <c r="N3" s="148" t="s">
        <v>26</v>
      </c>
      <c r="O3" s="148"/>
    </row>
    <row r="4" spans="1:15" ht="25.5">
      <c r="A4" s="99"/>
      <c r="B4" s="74">
        <v>2017</v>
      </c>
      <c r="C4" s="74" t="s">
        <v>157</v>
      </c>
      <c r="D4" s="74"/>
      <c r="E4" s="74">
        <v>2017</v>
      </c>
      <c r="F4" s="74" t="s">
        <v>157</v>
      </c>
      <c r="G4" s="74"/>
      <c r="H4" s="74">
        <v>2017</v>
      </c>
      <c r="I4" s="74" t="s">
        <v>157</v>
      </c>
      <c r="J4" s="74"/>
      <c r="K4" s="74">
        <v>2017</v>
      </c>
      <c r="L4" s="74" t="s">
        <v>157</v>
      </c>
      <c r="M4" s="74"/>
      <c r="N4" s="74">
        <v>2017</v>
      </c>
      <c r="O4" s="74" t="s">
        <v>157</v>
      </c>
    </row>
    <row r="5" spans="1:15" ht="12.75">
      <c r="A5" s="64" t="s">
        <v>158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2.75">
      <c r="A6" s="1" t="s">
        <v>159</v>
      </c>
      <c r="B6" s="61">
        <v>1758</v>
      </c>
      <c r="C6" s="102">
        <v>0</v>
      </c>
      <c r="D6" s="1"/>
      <c r="E6" s="61">
        <v>1761</v>
      </c>
      <c r="F6" s="102">
        <f>-2.3</f>
        <v>-2.2999999999999998</v>
      </c>
      <c r="G6" s="1"/>
      <c r="H6" s="61">
        <v>1962</v>
      </c>
      <c r="I6" s="102">
        <v>-1</v>
      </c>
      <c r="J6" s="1"/>
      <c r="K6" s="61">
        <v>2692</v>
      </c>
      <c r="L6" s="102">
        <v>0.4</v>
      </c>
      <c r="M6" s="1"/>
      <c r="N6" s="61">
        <v>8173</v>
      </c>
      <c r="O6" s="102">
        <v>-0.6</v>
      </c>
    </row>
    <row r="7" spans="1:15" ht="12.75">
      <c r="A7" s="1" t="s">
        <v>160</v>
      </c>
      <c r="B7" s="61">
        <v>1722327</v>
      </c>
      <c r="C7" s="102">
        <v>0.5</v>
      </c>
      <c r="D7" s="1"/>
      <c r="E7" s="61">
        <v>1671321</v>
      </c>
      <c r="F7" s="102">
        <v>-0.9</v>
      </c>
      <c r="G7" s="1"/>
      <c r="H7" s="61">
        <v>1754396</v>
      </c>
      <c r="I7" s="102">
        <v>-1</v>
      </c>
      <c r="J7" s="1"/>
      <c r="K7" s="61">
        <v>2065959</v>
      </c>
      <c r="L7" s="102">
        <v>0.5</v>
      </c>
      <c r="M7" s="1"/>
      <c r="N7" s="61">
        <v>7214003</v>
      </c>
      <c r="O7" s="102">
        <v>-0.2</v>
      </c>
    </row>
    <row r="8" spans="1:15" ht="12.75">
      <c r="A8" s="1" t="s">
        <v>161</v>
      </c>
      <c r="B8" s="60">
        <v>980</v>
      </c>
      <c r="C8" s="102">
        <v>0.5</v>
      </c>
      <c r="D8" s="1"/>
      <c r="E8" s="60">
        <v>949</v>
      </c>
      <c r="F8" s="102">
        <v>1.5</v>
      </c>
      <c r="G8" s="1"/>
      <c r="H8" s="60">
        <v>894</v>
      </c>
      <c r="I8" s="102">
        <v>0</v>
      </c>
      <c r="J8" s="1"/>
      <c r="K8" s="60">
        <v>767</v>
      </c>
      <c r="L8" s="102">
        <v>0</v>
      </c>
      <c r="M8" s="1"/>
      <c r="N8" s="60">
        <v>883</v>
      </c>
      <c r="O8" s="102">
        <v>0.4</v>
      </c>
    </row>
    <row r="9" spans="1:15" ht="12.75">
      <c r="A9" s="1" t="s">
        <v>162</v>
      </c>
      <c r="B9" s="60">
        <v>107</v>
      </c>
      <c r="C9" s="102">
        <v>0.5</v>
      </c>
      <c r="D9" s="1"/>
      <c r="E9" s="60">
        <v>143</v>
      </c>
      <c r="F9" s="102">
        <v>-0.9</v>
      </c>
      <c r="G9" s="1"/>
      <c r="H9" s="60">
        <v>128</v>
      </c>
      <c r="I9" s="102">
        <v>-1</v>
      </c>
      <c r="J9" s="1"/>
      <c r="K9" s="60">
        <v>107</v>
      </c>
      <c r="L9" s="102">
        <v>0.5</v>
      </c>
      <c r="M9" s="1"/>
      <c r="N9" s="60">
        <v>119</v>
      </c>
      <c r="O9" s="102">
        <v>-0.2</v>
      </c>
    </row>
    <row r="10" spans="1:15" ht="12.75">
      <c r="A10" s="64" t="s">
        <v>163</v>
      </c>
      <c r="B10" s="1"/>
      <c r="C10" s="103"/>
      <c r="D10" s="1"/>
      <c r="F10" s="103"/>
      <c r="G10" s="1"/>
      <c r="I10" s="102">
        <v>1.2</v>
      </c>
      <c r="J10" s="1"/>
      <c r="L10" s="91"/>
      <c r="M10" s="1"/>
      <c r="O10" s="91"/>
    </row>
    <row r="11" spans="1:15" ht="12.75">
      <c r="A11" s="1" t="s">
        <v>159</v>
      </c>
      <c r="B11" s="60">
        <v>369</v>
      </c>
      <c r="C11" s="102">
        <v>0.3</v>
      </c>
      <c r="D11" s="1"/>
      <c r="E11" s="60">
        <v>228</v>
      </c>
      <c r="F11" s="102">
        <v>4.5999999999999996</v>
      </c>
      <c r="G11" s="1"/>
      <c r="H11" s="60">
        <v>164</v>
      </c>
      <c r="I11" s="102">
        <v>1.2</v>
      </c>
      <c r="J11" s="1"/>
      <c r="K11" s="60">
        <v>129</v>
      </c>
      <c r="L11" s="102">
        <v>-3.7</v>
      </c>
      <c r="M11" s="1"/>
      <c r="N11" s="60">
        <v>890</v>
      </c>
      <c r="O11" s="102">
        <v>0.9</v>
      </c>
    </row>
    <row r="12" spans="1:15" ht="12.75">
      <c r="A12" s="1" t="s">
        <v>160</v>
      </c>
      <c r="B12" s="61">
        <v>1849003</v>
      </c>
      <c r="C12" s="102">
        <v>-1.2</v>
      </c>
      <c r="D12" s="1"/>
      <c r="E12" s="61">
        <v>1012355</v>
      </c>
      <c r="F12" s="102">
        <v>2.1</v>
      </c>
      <c r="G12" s="1"/>
      <c r="H12" s="61">
        <v>704059</v>
      </c>
      <c r="I12" s="102">
        <v>0</v>
      </c>
      <c r="J12" s="1"/>
      <c r="K12" s="61">
        <v>643632</v>
      </c>
      <c r="L12" s="102">
        <v>-4.5</v>
      </c>
      <c r="M12" s="1"/>
      <c r="N12" s="61">
        <v>4209049</v>
      </c>
      <c r="O12" s="102">
        <v>-0.6</v>
      </c>
    </row>
    <row r="13" spans="1:15" ht="12.75">
      <c r="A13" s="1" t="s">
        <v>161</v>
      </c>
      <c r="B13" s="61">
        <v>5011</v>
      </c>
      <c r="C13" s="102">
        <v>-1.5</v>
      </c>
      <c r="D13" s="1"/>
      <c r="E13" s="61">
        <v>4440</v>
      </c>
      <c r="F13" s="102">
        <v>-2.4</v>
      </c>
      <c r="G13" s="1"/>
      <c r="H13" s="61">
        <v>4293</v>
      </c>
      <c r="I13" s="102">
        <v>1.2</v>
      </c>
      <c r="J13" s="1"/>
      <c r="K13" s="61">
        <v>4989</v>
      </c>
      <c r="L13" s="102">
        <v>-0.8</v>
      </c>
      <c r="M13" s="1"/>
      <c r="N13" s="61">
        <v>4729</v>
      </c>
      <c r="O13" s="102">
        <v>-1.5</v>
      </c>
    </row>
    <row r="14" spans="1:15" ht="12.75">
      <c r="A14" s="1" t="s">
        <v>162</v>
      </c>
      <c r="B14" s="60">
        <v>115</v>
      </c>
      <c r="C14" s="102">
        <v>-1.2</v>
      </c>
      <c r="D14" s="1"/>
      <c r="E14" s="60">
        <v>87</v>
      </c>
      <c r="F14" s="102">
        <v>2.1</v>
      </c>
      <c r="G14" s="1"/>
      <c r="H14" s="60">
        <v>51</v>
      </c>
      <c r="I14" s="91"/>
      <c r="J14" s="1"/>
      <c r="K14" s="60">
        <v>33</v>
      </c>
      <c r="L14" s="102">
        <v>-4.5</v>
      </c>
      <c r="M14" s="1"/>
      <c r="N14" s="60">
        <v>69</v>
      </c>
      <c r="O14" s="102">
        <v>-0.6</v>
      </c>
    </row>
    <row r="15" spans="1:15" ht="12.75">
      <c r="A15" s="64" t="s">
        <v>164</v>
      </c>
      <c r="B15" s="1"/>
      <c r="C15" s="103"/>
      <c r="D15" s="1"/>
      <c r="F15" s="103"/>
      <c r="G15" s="1"/>
      <c r="I15" s="102">
        <v>0</v>
      </c>
      <c r="J15" s="1"/>
      <c r="L15" s="91"/>
      <c r="M15" s="1"/>
      <c r="O15" s="91"/>
    </row>
    <row r="16" spans="1:15" ht="12.75">
      <c r="A16" s="1" t="s">
        <v>159</v>
      </c>
      <c r="B16" s="61">
        <v>1192</v>
      </c>
      <c r="C16" s="102">
        <v>-1.2</v>
      </c>
      <c r="D16" s="1"/>
      <c r="E16" s="61">
        <v>989</v>
      </c>
      <c r="F16" s="102">
        <v>-2</v>
      </c>
      <c r="G16" s="1"/>
      <c r="H16" s="61">
        <v>1340</v>
      </c>
      <c r="I16" s="102">
        <v>-3</v>
      </c>
      <c r="J16" s="1"/>
      <c r="K16" s="61">
        <v>2719</v>
      </c>
      <c r="L16" s="102">
        <v>-1.8</v>
      </c>
      <c r="M16" s="1"/>
      <c r="N16" s="61">
        <v>6240</v>
      </c>
      <c r="O16" s="102">
        <v>-2</v>
      </c>
    </row>
    <row r="17" spans="1:15" ht="12.75">
      <c r="A17" s="1" t="s">
        <v>160</v>
      </c>
      <c r="B17" s="61">
        <v>331668</v>
      </c>
      <c r="C17" s="102">
        <v>-0.9</v>
      </c>
      <c r="D17" s="1"/>
      <c r="E17" s="61">
        <v>274771</v>
      </c>
      <c r="F17" s="102">
        <v>-2.2000000000000002</v>
      </c>
      <c r="G17" s="1"/>
      <c r="H17" s="61">
        <v>370167</v>
      </c>
      <c r="I17" s="102">
        <v>-4</v>
      </c>
      <c r="J17" s="1"/>
      <c r="K17" s="61">
        <v>745399</v>
      </c>
      <c r="L17" s="102">
        <v>-2.7</v>
      </c>
      <c r="M17" s="1"/>
      <c r="N17" s="61">
        <v>1722005</v>
      </c>
      <c r="O17" s="102">
        <v>-2.6</v>
      </c>
    </row>
    <row r="18" spans="1:15" ht="12.75">
      <c r="A18" s="1" t="s">
        <v>161</v>
      </c>
      <c r="B18" s="60">
        <v>278</v>
      </c>
      <c r="C18" s="102">
        <v>0.4</v>
      </c>
      <c r="D18" s="1"/>
      <c r="E18" s="60">
        <v>278</v>
      </c>
      <c r="F18" s="102">
        <v>-0.2</v>
      </c>
      <c r="G18" s="1"/>
      <c r="H18" s="60">
        <v>276</v>
      </c>
      <c r="I18" s="102">
        <v>-1</v>
      </c>
      <c r="J18" s="1"/>
      <c r="K18" s="60">
        <v>274</v>
      </c>
      <c r="L18" s="102">
        <v>-0.9</v>
      </c>
      <c r="M18" s="1"/>
      <c r="N18" s="60">
        <v>276</v>
      </c>
      <c r="O18" s="102">
        <v>-0.6</v>
      </c>
    </row>
    <row r="19" spans="1:15" ht="12.75">
      <c r="A19" s="1" t="s">
        <v>162</v>
      </c>
      <c r="B19" s="60">
        <v>21</v>
      </c>
      <c r="C19" s="102">
        <v>-0.9</v>
      </c>
      <c r="D19" s="1"/>
      <c r="E19" s="60">
        <v>24</v>
      </c>
      <c r="F19" s="102">
        <v>-2.2000000000000002</v>
      </c>
      <c r="G19" s="1"/>
      <c r="H19" s="60">
        <v>27</v>
      </c>
      <c r="I19" s="102">
        <v>-4</v>
      </c>
      <c r="J19" s="1"/>
      <c r="K19" s="60">
        <v>39</v>
      </c>
      <c r="L19" s="102">
        <v>-2.7</v>
      </c>
      <c r="M19" s="1"/>
      <c r="N19" s="60">
        <v>28</v>
      </c>
      <c r="O19" s="102">
        <v>-2.6</v>
      </c>
    </row>
    <row r="20" spans="1:15" ht="12.75">
      <c r="A20" s="64" t="s">
        <v>165</v>
      </c>
      <c r="B20" s="1"/>
      <c r="C20" s="103"/>
      <c r="D20" s="1"/>
      <c r="F20" s="103"/>
      <c r="G20" s="1"/>
      <c r="I20" s="91"/>
      <c r="J20" s="1"/>
      <c r="L20" s="91"/>
      <c r="M20" s="1"/>
      <c r="O20" s="91"/>
    </row>
    <row r="21" spans="1:15" ht="12.75">
      <c r="A21" s="1" t="s">
        <v>159</v>
      </c>
      <c r="B21" s="61">
        <v>1276</v>
      </c>
      <c r="C21" s="102">
        <v>3.2</v>
      </c>
      <c r="D21" s="1"/>
      <c r="E21" s="61">
        <v>1019</v>
      </c>
      <c r="F21" s="102">
        <v>0.3</v>
      </c>
      <c r="G21" s="1"/>
      <c r="H21" s="61">
        <v>1254</v>
      </c>
      <c r="I21" s="102">
        <v>0.6</v>
      </c>
      <c r="J21" s="1"/>
      <c r="K21" s="61">
        <v>1594</v>
      </c>
      <c r="L21" s="102">
        <v>1.8</v>
      </c>
      <c r="M21" s="1"/>
      <c r="N21" s="61">
        <v>5143</v>
      </c>
      <c r="O21" s="102">
        <v>1.5</v>
      </c>
    </row>
    <row r="22" spans="1:15" ht="12.75">
      <c r="A22" s="1" t="s">
        <v>160</v>
      </c>
      <c r="B22" s="61">
        <v>824059</v>
      </c>
      <c r="C22" s="102">
        <v>6.1</v>
      </c>
      <c r="D22" s="1"/>
      <c r="E22" s="61">
        <v>678816</v>
      </c>
      <c r="F22" s="102">
        <v>2.2999999999999998</v>
      </c>
      <c r="G22" s="1"/>
      <c r="H22" s="61">
        <v>770471</v>
      </c>
      <c r="I22" s="102">
        <v>0.8</v>
      </c>
      <c r="J22" s="1"/>
      <c r="K22" s="61">
        <v>976508</v>
      </c>
      <c r="L22" s="102">
        <v>2.9</v>
      </c>
      <c r="M22" s="1"/>
      <c r="N22" s="61">
        <v>3249854</v>
      </c>
      <c r="O22" s="102">
        <v>3.1</v>
      </c>
    </row>
    <row r="23" spans="1:15" ht="12.75">
      <c r="A23" s="1" t="s">
        <v>161</v>
      </c>
      <c r="B23" s="60">
        <v>646</v>
      </c>
      <c r="C23" s="102">
        <v>2.8</v>
      </c>
      <c r="D23" s="1"/>
      <c r="E23" s="60">
        <v>666</v>
      </c>
      <c r="F23" s="102">
        <v>2</v>
      </c>
      <c r="G23" s="1"/>
      <c r="H23" s="60">
        <v>614</v>
      </c>
      <c r="I23" s="102">
        <v>0.2</v>
      </c>
      <c r="J23" s="1"/>
      <c r="K23" s="60">
        <v>613</v>
      </c>
      <c r="L23" s="102">
        <v>1.1000000000000001</v>
      </c>
      <c r="M23" s="1"/>
      <c r="N23" s="60">
        <v>632</v>
      </c>
      <c r="O23" s="102">
        <v>1.5</v>
      </c>
    </row>
    <row r="24" spans="1:15" ht="12.75">
      <c r="A24" s="1" t="s">
        <v>162</v>
      </c>
      <c r="B24" s="60">
        <v>51</v>
      </c>
      <c r="C24" s="102">
        <v>6.1</v>
      </c>
      <c r="D24" s="1"/>
      <c r="E24" s="60">
        <v>58</v>
      </c>
      <c r="F24" s="102">
        <v>2.2999999999999998</v>
      </c>
      <c r="G24" s="1"/>
      <c r="H24" s="60">
        <v>56</v>
      </c>
      <c r="I24" s="102">
        <v>0.8</v>
      </c>
      <c r="J24" s="1"/>
      <c r="K24" s="60">
        <v>51</v>
      </c>
      <c r="L24" s="102">
        <v>2.9</v>
      </c>
      <c r="M24" s="1"/>
      <c r="N24" s="60">
        <v>53</v>
      </c>
      <c r="O24" s="102">
        <v>3.1</v>
      </c>
    </row>
    <row r="25" spans="1:15" ht="12.75">
      <c r="A25" s="64" t="s">
        <v>166</v>
      </c>
      <c r="B25" s="1"/>
      <c r="C25" s="103"/>
      <c r="D25" s="1"/>
      <c r="F25" s="103"/>
      <c r="G25" s="1"/>
      <c r="I25" s="91"/>
      <c r="J25" s="1"/>
      <c r="L25" s="91"/>
      <c r="M25" s="1"/>
      <c r="O25" s="91"/>
    </row>
    <row r="26" spans="1:15" ht="12.75">
      <c r="A26" s="1" t="s">
        <v>159</v>
      </c>
      <c r="B26" s="61">
        <v>2127</v>
      </c>
      <c r="C26" s="102">
        <v>0</v>
      </c>
      <c r="D26" s="1"/>
      <c r="E26" s="61">
        <v>1989</v>
      </c>
      <c r="F26" s="102">
        <v>-1.6</v>
      </c>
      <c r="G26" s="1"/>
      <c r="H26" s="61">
        <v>2126</v>
      </c>
      <c r="I26" s="102">
        <v>-0.8</v>
      </c>
      <c r="J26" s="1"/>
      <c r="K26" s="61">
        <v>2821</v>
      </c>
      <c r="L26" s="102">
        <v>0.2</v>
      </c>
      <c r="M26" s="1"/>
      <c r="N26" s="61">
        <v>9063</v>
      </c>
      <c r="O26" s="102">
        <v>-0.5</v>
      </c>
    </row>
    <row r="27" spans="1:15" ht="12.75">
      <c r="A27" s="1" t="s">
        <v>160</v>
      </c>
      <c r="B27" s="61">
        <v>3571330</v>
      </c>
      <c r="C27" s="102">
        <v>-0.4</v>
      </c>
      <c r="D27" s="1"/>
      <c r="E27" s="61">
        <v>2683676</v>
      </c>
      <c r="F27" s="102">
        <v>0.2</v>
      </c>
      <c r="G27" s="1"/>
      <c r="H27" s="61">
        <v>2458455</v>
      </c>
      <c r="I27" s="102">
        <v>-0.4</v>
      </c>
      <c r="J27" s="1"/>
      <c r="K27" s="61">
        <v>2709591</v>
      </c>
      <c r="L27" s="102">
        <v>-0.8</v>
      </c>
      <c r="M27" s="1"/>
      <c r="N27" s="61">
        <v>11423052</v>
      </c>
      <c r="O27" s="102">
        <v>-0.3</v>
      </c>
    </row>
    <row r="28" spans="1:15" ht="12.75">
      <c r="A28" s="1" t="s">
        <v>161</v>
      </c>
      <c r="B28" s="61">
        <v>1679</v>
      </c>
      <c r="C28" s="102">
        <v>-0.4</v>
      </c>
      <c r="D28" s="1"/>
      <c r="E28" s="61">
        <v>1349</v>
      </c>
      <c r="F28" s="102">
        <v>1.8</v>
      </c>
      <c r="G28" s="1"/>
      <c r="H28" s="61">
        <v>1156</v>
      </c>
      <c r="I28" s="102">
        <v>0.4</v>
      </c>
      <c r="J28" s="1"/>
      <c r="K28" s="60">
        <v>961</v>
      </c>
      <c r="L28" s="102">
        <v>-1</v>
      </c>
      <c r="M28" s="1"/>
      <c r="N28" s="61">
        <v>1260</v>
      </c>
      <c r="O28" s="102">
        <v>0.1</v>
      </c>
    </row>
    <row r="29" spans="1:15" ht="12.75">
      <c r="A29" s="1" t="s">
        <v>162</v>
      </c>
      <c r="B29" s="60">
        <v>221</v>
      </c>
      <c r="C29" s="102">
        <v>-0.4</v>
      </c>
      <c r="D29" s="1"/>
      <c r="E29" s="60">
        <v>230</v>
      </c>
      <c r="F29" s="102">
        <v>0.2</v>
      </c>
      <c r="G29" s="1"/>
      <c r="H29" s="60">
        <v>179</v>
      </c>
      <c r="I29" s="102">
        <v>-0.4</v>
      </c>
      <c r="J29" s="1"/>
      <c r="K29" s="60">
        <v>141</v>
      </c>
      <c r="L29" s="102">
        <v>-0.8</v>
      </c>
      <c r="M29" s="1"/>
      <c r="N29" s="60">
        <v>188</v>
      </c>
      <c r="O29" s="102">
        <v>-0.3</v>
      </c>
    </row>
    <row r="30" spans="1:15" ht="12.75">
      <c r="A30" s="64" t="s">
        <v>167</v>
      </c>
      <c r="B30" s="1"/>
      <c r="C30" s="103"/>
      <c r="D30" s="1"/>
      <c r="F30" s="103"/>
      <c r="G30" s="1"/>
      <c r="I30" s="91"/>
      <c r="J30" s="1"/>
      <c r="L30" s="91"/>
      <c r="M30" s="1"/>
      <c r="O30" s="91"/>
    </row>
    <row r="31" spans="1:15" ht="12.75">
      <c r="A31" s="1" t="s">
        <v>159</v>
      </c>
      <c r="B31" s="55">
        <v>4595</v>
      </c>
      <c r="C31" s="102">
        <v>0.5</v>
      </c>
      <c r="D31" s="1"/>
      <c r="E31" s="61">
        <v>3997</v>
      </c>
      <c r="F31" s="102">
        <v>-1.2</v>
      </c>
      <c r="G31" s="1"/>
      <c r="H31" s="61">
        <v>4720</v>
      </c>
      <c r="I31" s="102">
        <v>1.1000000000000001</v>
      </c>
      <c r="J31" s="1"/>
      <c r="K31" s="61">
        <v>7134</v>
      </c>
      <c r="L31" s="102">
        <v>-0.2</v>
      </c>
      <c r="M31" s="1"/>
      <c r="N31" s="61">
        <v>20446</v>
      </c>
      <c r="O31" s="102">
        <v>-0.4</v>
      </c>
    </row>
    <row r="32" spans="1:15" ht="12.75">
      <c r="A32" s="1" t="s">
        <v>160</v>
      </c>
      <c r="B32" s="55">
        <v>4727057</v>
      </c>
      <c r="C32" s="102">
        <v>0.7</v>
      </c>
      <c r="D32" s="1"/>
      <c r="E32" s="61">
        <v>3637263</v>
      </c>
      <c r="F32" s="102">
        <v>0.4</v>
      </c>
      <c r="G32" s="1"/>
      <c r="H32" s="61">
        <v>3599093</v>
      </c>
      <c r="I32" s="102">
        <v>-0.5</v>
      </c>
      <c r="J32" s="1"/>
      <c r="K32" s="61">
        <v>4431498</v>
      </c>
      <c r="L32" s="102">
        <v>-0.3</v>
      </c>
      <c r="M32" s="1"/>
      <c r="N32" s="61">
        <v>16394911</v>
      </c>
      <c r="O32" s="102">
        <v>0.1</v>
      </c>
    </row>
    <row r="33" spans="1:15">
      <c r="A33" s="1" t="s">
        <v>161</v>
      </c>
      <c r="B33" s="55">
        <v>1029</v>
      </c>
      <c r="C33" s="102">
        <v>0.1</v>
      </c>
      <c r="D33" s="1"/>
      <c r="E33" s="60">
        <v>910</v>
      </c>
      <c r="F33" s="102">
        <v>1.6</v>
      </c>
      <c r="G33" s="1"/>
      <c r="H33" s="60">
        <v>763</v>
      </c>
      <c r="I33" s="102">
        <v>0.6</v>
      </c>
      <c r="J33" s="1"/>
      <c r="K33" s="60">
        <v>621</v>
      </c>
      <c r="L33" s="102">
        <v>-0.1</v>
      </c>
      <c r="M33" s="1"/>
      <c r="N33" s="60">
        <v>802</v>
      </c>
      <c r="O33" s="102">
        <v>0.5</v>
      </c>
    </row>
    <row r="34" spans="1:15">
      <c r="A34" s="98" t="s">
        <v>162</v>
      </c>
      <c r="B34" s="100">
        <v>293</v>
      </c>
      <c r="C34" s="104">
        <v>0.7</v>
      </c>
      <c r="D34" s="100"/>
      <c r="E34" s="100">
        <v>312</v>
      </c>
      <c r="F34" s="104">
        <v>0.4</v>
      </c>
      <c r="G34" s="101"/>
      <c r="H34" s="100">
        <v>262</v>
      </c>
      <c r="I34" s="104">
        <v>-0.5</v>
      </c>
      <c r="J34" s="100"/>
      <c r="K34" s="100">
        <v>230</v>
      </c>
      <c r="L34" s="104">
        <v>-0.3</v>
      </c>
      <c r="M34" s="100"/>
      <c r="N34" s="100">
        <v>270</v>
      </c>
      <c r="O34" s="104">
        <v>0.1</v>
      </c>
    </row>
    <row r="35" spans="1:15">
      <c r="A35" s="2" t="s">
        <v>168</v>
      </c>
    </row>
    <row r="37" spans="1:15" ht="14.45">
      <c r="B37"/>
    </row>
    <row r="38" spans="1:15" ht="14.45">
      <c r="B38"/>
    </row>
    <row r="39" spans="1:15" ht="14.45">
      <c r="B39"/>
    </row>
  </sheetData>
  <mergeCells count="5"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33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26" style="2" customWidth="1"/>
    <col min="2" max="2" width="14.5703125" style="2" customWidth="1"/>
    <col min="3" max="3" width="10.28515625" style="49" customWidth="1"/>
    <col min="4" max="4" width="14.85546875" style="49" customWidth="1"/>
    <col min="5" max="5" width="1.7109375" style="49" customWidth="1"/>
    <col min="6" max="6" width="10" style="49" customWidth="1"/>
    <col min="7" max="7" width="13.28515625" style="49" bestFit="1" customWidth="1"/>
    <col min="8" max="9" width="13.28515625" style="49" customWidth="1"/>
    <col min="10" max="10" width="11.28515625" style="49" bestFit="1" customWidth="1"/>
    <col min="11" max="11" width="11.28515625" style="49" customWidth="1"/>
    <col min="12" max="12" width="10.85546875" style="49" bestFit="1" customWidth="1"/>
    <col min="13" max="13" width="11.42578125" style="49" bestFit="1" customWidth="1"/>
    <col min="14" max="16384" width="8.7109375" style="2"/>
  </cols>
  <sheetData>
    <row r="1" spans="1:15" ht="12.75">
      <c r="A1" s="1" t="s">
        <v>169</v>
      </c>
      <c r="N1" s="49"/>
      <c r="O1" s="49"/>
    </row>
    <row r="2" spans="1:15" ht="12.75">
      <c r="A2" s="94"/>
      <c r="B2" s="72"/>
      <c r="C2" s="105"/>
      <c r="D2" s="105"/>
      <c r="E2" s="105"/>
      <c r="F2" s="105"/>
      <c r="G2" s="105"/>
      <c r="N2" s="49"/>
      <c r="O2" s="49"/>
    </row>
    <row r="3" spans="1:15">
      <c r="A3" s="149"/>
      <c r="B3" s="107" t="s">
        <v>170</v>
      </c>
      <c r="C3" s="151" t="s">
        <v>171</v>
      </c>
      <c r="D3" s="151"/>
      <c r="E3" s="108"/>
      <c r="F3" s="151" t="s">
        <v>172</v>
      </c>
      <c r="G3" s="151"/>
      <c r="H3" s="133"/>
      <c r="I3" s="50"/>
      <c r="J3" s="150"/>
      <c r="K3" s="50"/>
      <c r="L3" s="133"/>
      <c r="M3" s="50"/>
      <c r="N3" s="49"/>
      <c r="O3" s="49"/>
    </row>
    <row r="4" spans="1:15">
      <c r="A4" s="147"/>
      <c r="B4" s="109" t="s">
        <v>173</v>
      </c>
      <c r="C4" s="109" t="s">
        <v>19</v>
      </c>
      <c r="D4" s="109" t="s">
        <v>114</v>
      </c>
      <c r="E4" s="109"/>
      <c r="F4" s="109" t="s">
        <v>174</v>
      </c>
      <c r="G4" s="109" t="s">
        <v>114</v>
      </c>
      <c r="H4" s="133"/>
      <c r="I4" s="50"/>
      <c r="J4" s="150"/>
      <c r="K4" s="50"/>
      <c r="L4" s="133"/>
      <c r="M4" s="50"/>
      <c r="N4" s="49"/>
      <c r="O4" s="49"/>
    </row>
    <row r="5" spans="1:15" ht="12.75">
      <c r="A5" s="1"/>
      <c r="B5" s="52"/>
      <c r="C5" s="52"/>
      <c r="D5" s="52"/>
      <c r="E5" s="52"/>
      <c r="F5" s="52"/>
      <c r="G5" s="53"/>
      <c r="H5" s="54"/>
      <c r="I5" s="50"/>
      <c r="J5" s="54"/>
      <c r="K5" s="50"/>
      <c r="L5" s="54"/>
      <c r="M5" s="50"/>
      <c r="N5" s="49"/>
      <c r="O5" s="49"/>
    </row>
    <row r="6" spans="1:15" ht="12.75">
      <c r="A6" s="1" t="s">
        <v>175</v>
      </c>
      <c r="B6" s="51">
        <v>17.7</v>
      </c>
      <c r="C6" s="55">
        <v>3328</v>
      </c>
      <c r="D6" s="56">
        <v>3.546981953951462</v>
      </c>
      <c r="E6" s="56"/>
      <c r="F6" s="55">
        <v>2905188</v>
      </c>
      <c r="G6" s="56">
        <v>1.9394255830698168</v>
      </c>
      <c r="H6" s="57"/>
      <c r="I6" s="50"/>
      <c r="J6" s="57"/>
      <c r="K6" s="50"/>
      <c r="L6" s="133"/>
      <c r="M6" s="50"/>
      <c r="N6" s="49"/>
      <c r="O6" s="49"/>
    </row>
    <row r="7" spans="1:15" ht="12.75">
      <c r="A7" s="58" t="s">
        <v>176</v>
      </c>
      <c r="B7" s="51">
        <v>11.4</v>
      </c>
      <c r="C7" s="55">
        <v>1946</v>
      </c>
      <c r="D7" s="56">
        <v>2.3671751709626512</v>
      </c>
      <c r="E7" s="56"/>
      <c r="F7" s="55">
        <v>1862823</v>
      </c>
      <c r="G7" s="56">
        <v>2.1394294562354288</v>
      </c>
      <c r="H7" s="57"/>
      <c r="I7" s="50"/>
      <c r="J7" s="57"/>
      <c r="K7" s="50"/>
      <c r="L7" s="133"/>
      <c r="M7" s="50"/>
      <c r="N7" s="49"/>
      <c r="O7" s="49"/>
    </row>
    <row r="8" spans="1:15">
      <c r="A8" s="58" t="s">
        <v>177</v>
      </c>
      <c r="B8" s="51">
        <v>2.2000000000000002</v>
      </c>
      <c r="C8" s="51">
        <v>392</v>
      </c>
      <c r="D8" s="56">
        <v>5.376344086021505</v>
      </c>
      <c r="E8" s="56"/>
      <c r="F8" s="55">
        <v>356687</v>
      </c>
      <c r="G8" s="56">
        <v>5.4712819057081346</v>
      </c>
      <c r="H8" s="57"/>
      <c r="I8" s="50"/>
      <c r="J8" s="57"/>
      <c r="K8" s="50"/>
      <c r="L8" s="133"/>
      <c r="M8" s="50"/>
      <c r="N8" s="49"/>
      <c r="O8" s="49"/>
    </row>
    <row r="9" spans="1:15" ht="12.75">
      <c r="A9" s="58" t="s">
        <v>178</v>
      </c>
      <c r="B9" s="51">
        <v>4.2</v>
      </c>
      <c r="C9" s="51">
        <v>990</v>
      </c>
      <c r="D9" s="56">
        <v>5.2072263549415512</v>
      </c>
      <c r="E9" s="56"/>
      <c r="F9" s="55">
        <v>685678</v>
      </c>
      <c r="G9" s="56">
        <v>-0.32706911188380178</v>
      </c>
      <c r="H9" s="57"/>
      <c r="I9" s="50"/>
      <c r="J9" s="57"/>
      <c r="K9" s="50"/>
      <c r="L9" s="133"/>
      <c r="M9" s="50"/>
      <c r="N9" s="49"/>
      <c r="O9" s="49"/>
    </row>
    <row r="10" spans="1:15" ht="12.75">
      <c r="A10" s="58" t="s">
        <v>179</v>
      </c>
      <c r="B10" s="51">
        <v>11.4</v>
      </c>
      <c r="C10" s="55">
        <v>1282</v>
      </c>
      <c r="D10" s="56">
        <v>2.8892455858747992</v>
      </c>
      <c r="E10" s="56"/>
      <c r="F10" s="55">
        <v>1873036</v>
      </c>
      <c r="G10" s="56">
        <v>6.0276674248282252</v>
      </c>
      <c r="H10" s="57"/>
      <c r="I10" s="50"/>
      <c r="J10" s="57"/>
      <c r="K10" s="50"/>
      <c r="L10" s="133"/>
      <c r="M10" s="50"/>
      <c r="N10" s="49"/>
      <c r="O10" s="49"/>
    </row>
    <row r="11" spans="1:15" ht="12.75">
      <c r="A11" s="1" t="s">
        <v>180</v>
      </c>
      <c r="B11" s="51">
        <v>11.7</v>
      </c>
      <c r="C11" s="55">
        <v>2747</v>
      </c>
      <c r="D11" s="56">
        <v>1.3279232755440797</v>
      </c>
      <c r="E11" s="56"/>
      <c r="F11" s="55">
        <v>1910576</v>
      </c>
      <c r="G11" s="56">
        <v>-13.062376003349046</v>
      </c>
      <c r="H11" s="57"/>
      <c r="I11" s="50"/>
      <c r="J11" s="57"/>
      <c r="K11" s="50"/>
      <c r="L11" s="133"/>
      <c r="M11" s="50"/>
      <c r="N11" s="49"/>
      <c r="O11" s="49"/>
    </row>
    <row r="12" spans="1:15" ht="12.75">
      <c r="A12" s="58" t="s">
        <v>181</v>
      </c>
      <c r="B12" s="51">
        <v>7.6</v>
      </c>
      <c r="C12" s="55">
        <v>1275</v>
      </c>
      <c r="D12" s="56">
        <v>-6.1810154525386318</v>
      </c>
      <c r="E12" s="56"/>
      <c r="F12" s="55">
        <v>1248349</v>
      </c>
      <c r="G12" s="56">
        <v>-5.9139323010877165</v>
      </c>
      <c r="H12" s="57"/>
      <c r="I12" s="50"/>
      <c r="J12" s="57"/>
      <c r="K12" s="50"/>
      <c r="L12" s="133"/>
      <c r="M12" s="50"/>
      <c r="N12" s="49"/>
      <c r="O12" s="49"/>
    </row>
    <row r="13" spans="1:15" ht="12.75">
      <c r="A13" s="58" t="s">
        <v>182</v>
      </c>
      <c r="B13" s="51">
        <v>3.7</v>
      </c>
      <c r="C13" s="55">
        <v>1333</v>
      </c>
      <c r="D13" s="56">
        <v>9.7119341563786001</v>
      </c>
      <c r="E13" s="56"/>
      <c r="F13" s="55">
        <v>601377</v>
      </c>
      <c r="G13" s="56">
        <v>11.185537562144443</v>
      </c>
      <c r="H13" s="57"/>
      <c r="I13" s="50"/>
      <c r="J13" s="57"/>
      <c r="K13" s="50"/>
      <c r="L13" s="133"/>
      <c r="M13" s="50"/>
      <c r="N13" s="49"/>
      <c r="O13" s="49"/>
    </row>
    <row r="14" spans="1:15" ht="12.75">
      <c r="A14" s="58" t="s">
        <v>183</v>
      </c>
      <c r="B14" s="51">
        <v>0.4</v>
      </c>
      <c r="C14" s="51">
        <v>139</v>
      </c>
      <c r="D14" s="56">
        <v>1.4598540145985401</v>
      </c>
      <c r="E14" s="56"/>
      <c r="F14" s="55">
        <v>60850</v>
      </c>
      <c r="G14" s="56">
        <v>0.94558725945587252</v>
      </c>
      <c r="H14" s="57"/>
      <c r="I14" s="50"/>
      <c r="J14" s="57"/>
      <c r="K14" s="50"/>
      <c r="L14" s="133"/>
      <c r="M14" s="50"/>
      <c r="N14" s="49"/>
      <c r="O14" s="49"/>
    </row>
    <row r="15" spans="1:15" ht="12.75">
      <c r="A15" s="1" t="s">
        <v>184</v>
      </c>
      <c r="B15" s="51">
        <v>13.3</v>
      </c>
      <c r="C15" s="55">
        <v>2707</v>
      </c>
      <c r="D15" s="56">
        <v>2.8886354998099582</v>
      </c>
      <c r="E15" s="56"/>
      <c r="F15" s="55">
        <v>2187975</v>
      </c>
      <c r="G15" s="56">
        <v>2.7119455639245986</v>
      </c>
      <c r="H15" s="57"/>
      <c r="I15" s="50"/>
      <c r="J15" s="57"/>
      <c r="K15" s="50"/>
      <c r="L15" s="133"/>
      <c r="M15" s="50"/>
      <c r="N15" s="49"/>
      <c r="O15" s="49"/>
    </row>
    <row r="16" spans="1:15" ht="12.75">
      <c r="A16" s="59" t="s">
        <v>185</v>
      </c>
      <c r="B16" s="56">
        <v>11</v>
      </c>
      <c r="C16" s="55">
        <v>2493</v>
      </c>
      <c r="D16" s="56">
        <v>3.0165289256198347</v>
      </c>
      <c r="E16" s="56"/>
      <c r="F16" s="55">
        <v>1798950</v>
      </c>
      <c r="G16" s="56">
        <v>3.1304013827539849</v>
      </c>
      <c r="H16" s="57"/>
      <c r="I16" s="50"/>
      <c r="J16" s="57"/>
      <c r="K16" s="50"/>
      <c r="L16" s="133"/>
      <c r="M16" s="50"/>
      <c r="N16" s="49"/>
      <c r="O16" s="49"/>
    </row>
    <row r="17" spans="1:15" ht="12.75">
      <c r="A17" s="59" t="s">
        <v>186</v>
      </c>
      <c r="B17" s="51">
        <v>2.4</v>
      </c>
      <c r="C17" s="51">
        <v>214</v>
      </c>
      <c r="D17" s="56">
        <v>1.4218009478672986</v>
      </c>
      <c r="E17" s="56"/>
      <c r="F17" s="55">
        <v>389025</v>
      </c>
      <c r="G17" s="56">
        <v>0.82024568496345818</v>
      </c>
      <c r="H17" s="57"/>
      <c r="I17" s="50"/>
      <c r="J17" s="57"/>
      <c r="K17" s="50"/>
      <c r="L17" s="133"/>
      <c r="M17" s="50"/>
      <c r="N17" s="49"/>
      <c r="O17" s="49"/>
    </row>
    <row r="18" spans="1:15" ht="12.75">
      <c r="A18" s="1" t="s">
        <v>187</v>
      </c>
      <c r="B18" s="51">
        <v>8.1</v>
      </c>
      <c r="C18" s="55">
        <v>2135</v>
      </c>
      <c r="D18" s="56">
        <v>0.89792060491493386</v>
      </c>
      <c r="E18" s="56"/>
      <c r="F18" s="55">
        <v>1320024</v>
      </c>
      <c r="G18" s="56">
        <v>2.1307807292005161</v>
      </c>
      <c r="H18" s="57"/>
      <c r="I18" s="50"/>
      <c r="J18" s="57"/>
      <c r="K18" s="50"/>
      <c r="L18" s="133"/>
      <c r="M18" s="50"/>
      <c r="N18" s="49"/>
      <c r="O18" s="49"/>
    </row>
    <row r="19" spans="1:15" ht="12.75">
      <c r="A19" s="58" t="s">
        <v>188</v>
      </c>
      <c r="B19" s="51">
        <v>3.4</v>
      </c>
      <c r="C19" s="51">
        <v>744</v>
      </c>
      <c r="D19" s="56">
        <v>-5.9418457648546141</v>
      </c>
      <c r="E19" s="56"/>
      <c r="F19" s="55">
        <v>554563</v>
      </c>
      <c r="G19" s="56">
        <v>-3.0085786992907924</v>
      </c>
      <c r="H19" s="57"/>
      <c r="I19" s="50"/>
      <c r="J19" s="57"/>
      <c r="K19" s="50"/>
      <c r="L19" s="133"/>
      <c r="M19" s="50"/>
      <c r="N19" s="49"/>
      <c r="O19" s="49"/>
    </row>
    <row r="20" spans="1:15">
      <c r="A20" s="58" t="s">
        <v>189</v>
      </c>
      <c r="B20" s="51">
        <v>4.7</v>
      </c>
      <c r="C20" s="55">
        <v>1391</v>
      </c>
      <c r="D20" s="56">
        <v>4.9811320754716979</v>
      </c>
      <c r="E20" s="56"/>
      <c r="F20" s="55">
        <v>765461</v>
      </c>
      <c r="G20" s="56">
        <v>6.2079673215219806</v>
      </c>
      <c r="H20" s="57"/>
      <c r="I20" s="50"/>
      <c r="J20" s="57"/>
      <c r="K20" s="50"/>
      <c r="L20" s="133"/>
      <c r="M20" s="50"/>
      <c r="N20" s="49"/>
      <c r="O20" s="49"/>
    </row>
    <row r="21" spans="1:15" ht="12.75">
      <c r="A21" s="1" t="s">
        <v>190</v>
      </c>
      <c r="B21" s="51">
        <v>5.4</v>
      </c>
      <c r="C21" s="51">
        <v>840</v>
      </c>
      <c r="D21" s="56">
        <v>-1.8691588785046727</v>
      </c>
      <c r="E21" s="56"/>
      <c r="F21" s="55">
        <v>879632</v>
      </c>
      <c r="G21" s="56">
        <v>-3.1766928052200791</v>
      </c>
      <c r="H21" s="57"/>
      <c r="I21" s="50"/>
      <c r="J21" s="57"/>
      <c r="K21" s="50"/>
      <c r="L21" s="133"/>
      <c r="M21" s="50"/>
      <c r="N21" s="49"/>
      <c r="O21" s="49"/>
    </row>
    <row r="22" spans="1:15" ht="12.75">
      <c r="A22" s="1" t="s">
        <v>191</v>
      </c>
      <c r="B22" s="51">
        <v>3.6</v>
      </c>
      <c r="C22" s="51">
        <v>1222</v>
      </c>
      <c r="D22" s="56">
        <v>-27.5</v>
      </c>
      <c r="E22" s="56"/>
      <c r="F22" s="55">
        <v>583357</v>
      </c>
      <c r="G22" s="56">
        <v>-26.1</v>
      </c>
      <c r="H22" s="57"/>
      <c r="I22" s="50"/>
      <c r="J22" s="57"/>
      <c r="K22" s="50"/>
      <c r="L22" s="133"/>
      <c r="M22" s="50"/>
      <c r="N22" s="49"/>
      <c r="O22" s="49"/>
    </row>
    <row r="23" spans="1:15" ht="12.75">
      <c r="A23" s="1" t="s">
        <v>192</v>
      </c>
      <c r="B23" s="51">
        <v>3</v>
      </c>
      <c r="C23" s="51">
        <v>616</v>
      </c>
      <c r="D23" s="56">
        <v>3.1825795644891124</v>
      </c>
      <c r="E23" s="56"/>
      <c r="F23" s="55">
        <v>492162</v>
      </c>
      <c r="G23" s="56">
        <v>4.2490817662284845</v>
      </c>
      <c r="H23" s="57"/>
      <c r="I23" s="50"/>
      <c r="J23" s="57"/>
      <c r="K23" s="50"/>
      <c r="L23" s="133"/>
      <c r="M23" s="50"/>
      <c r="N23" s="49"/>
      <c r="O23" s="49"/>
    </row>
    <row r="24" spans="1:15" ht="12.75">
      <c r="A24" s="1" t="s">
        <v>193</v>
      </c>
      <c r="B24" s="51">
        <v>2.9</v>
      </c>
      <c r="C24" s="51">
        <v>155</v>
      </c>
      <c r="D24" s="56">
        <v>1.9736842105263157</v>
      </c>
      <c r="E24" s="56"/>
      <c r="F24" s="55">
        <v>479729</v>
      </c>
      <c r="G24" s="56">
        <v>3.2856946011350621</v>
      </c>
      <c r="H24" s="57"/>
      <c r="I24" s="50"/>
      <c r="J24" s="57"/>
      <c r="K24" s="50"/>
      <c r="L24" s="133"/>
      <c r="M24" s="50"/>
      <c r="N24" s="49"/>
      <c r="O24" s="49"/>
    </row>
    <row r="25" spans="1:15" ht="12.75">
      <c r="A25" s="1" t="s">
        <v>194</v>
      </c>
      <c r="B25" s="51">
        <v>2.8</v>
      </c>
      <c r="C25" s="51">
        <v>717</v>
      </c>
      <c r="D25" s="56">
        <v>1.9914651493598861</v>
      </c>
      <c r="E25" s="56"/>
      <c r="F25" s="55">
        <v>451385</v>
      </c>
      <c r="G25" s="56">
        <v>5.7501505244341571</v>
      </c>
      <c r="H25" s="57"/>
      <c r="I25" s="50"/>
      <c r="J25" s="57"/>
      <c r="K25" s="50"/>
      <c r="L25" s="133"/>
      <c r="M25" s="50"/>
      <c r="N25" s="49"/>
      <c r="O25" s="49"/>
    </row>
    <row r="26" spans="1:15" ht="12.75">
      <c r="A26" s="1" t="s">
        <v>195</v>
      </c>
      <c r="B26" s="51">
        <v>2.2999999999999998</v>
      </c>
      <c r="C26" s="51">
        <v>383</v>
      </c>
      <c r="D26" s="56">
        <v>17.846153846153847</v>
      </c>
      <c r="E26" s="56"/>
      <c r="F26" s="55">
        <v>370786</v>
      </c>
      <c r="G26" s="56">
        <v>8.0690525530383184</v>
      </c>
      <c r="H26" s="57"/>
      <c r="I26" s="50"/>
      <c r="J26" s="57"/>
      <c r="K26" s="50"/>
      <c r="L26" s="133"/>
      <c r="M26" s="50"/>
      <c r="N26" s="49"/>
      <c r="O26" s="49"/>
    </row>
    <row r="27" spans="1:15" ht="12.75">
      <c r="A27" s="1" t="s">
        <v>196</v>
      </c>
      <c r="B27" s="51">
        <v>1.9</v>
      </c>
      <c r="C27" s="51">
        <v>62</v>
      </c>
      <c r="D27" s="56">
        <v>-1.5873015873015872</v>
      </c>
      <c r="E27" s="56"/>
      <c r="F27" s="55">
        <v>313329</v>
      </c>
      <c r="G27" s="56">
        <v>-7.9494576777089669</v>
      </c>
      <c r="H27" s="57"/>
      <c r="I27" s="50"/>
      <c r="J27" s="57"/>
      <c r="K27" s="50"/>
      <c r="L27" s="133"/>
      <c r="M27" s="50"/>
      <c r="N27" s="49"/>
      <c r="O27" s="49"/>
    </row>
    <row r="28" spans="1:15" ht="12.75">
      <c r="A28" s="98" t="s">
        <v>197</v>
      </c>
      <c r="B28" s="106">
        <v>1.5</v>
      </c>
      <c r="C28" s="106">
        <v>354</v>
      </c>
      <c r="D28" s="110">
        <v>4.4247787610619467</v>
      </c>
      <c r="E28" s="110"/>
      <c r="F28" s="111">
        <v>248331</v>
      </c>
      <c r="G28" s="110">
        <v>4.9364248317127899</v>
      </c>
      <c r="H28" s="57"/>
      <c r="I28" s="50"/>
      <c r="J28" s="57"/>
      <c r="K28" s="50"/>
      <c r="L28" s="133"/>
      <c r="M28" s="50"/>
      <c r="N28" s="49"/>
      <c r="O28" s="49"/>
    </row>
    <row r="29" spans="1:15">
      <c r="A29" s="1" t="s">
        <v>198</v>
      </c>
      <c r="N29" s="49"/>
      <c r="O29" s="49"/>
    </row>
    <row r="30" spans="1:15" ht="12.75">
      <c r="A30" s="1"/>
      <c r="N30" s="49"/>
      <c r="O30" s="49"/>
    </row>
    <row r="31" spans="1:15" ht="12.75">
      <c r="A31" s="1"/>
      <c r="N31" s="49"/>
      <c r="O31" s="49"/>
    </row>
    <row r="32" spans="1:15" ht="12.75">
      <c r="A32" s="1"/>
      <c r="N32" s="49"/>
      <c r="O32" s="49"/>
    </row>
    <row r="33" spans="1:15">
      <c r="A33" s="1"/>
      <c r="N33" s="49"/>
      <c r="O33" s="49"/>
    </row>
  </sheetData>
  <mergeCells count="4">
    <mergeCell ref="A3:A4"/>
    <mergeCell ref="J3:J4"/>
    <mergeCell ref="C3:D3"/>
    <mergeCell ref="F3:G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43"/>
  <sheetViews>
    <sheetView tabSelected="1" topLeftCell="A13" zoomScale="80" zoomScaleNormal="80" workbookViewId="0">
      <selection activeCell="N19" sqref="N19"/>
    </sheetView>
  </sheetViews>
  <sheetFormatPr defaultColWidth="8.7109375" defaultRowHeight="12.95"/>
  <cols>
    <col min="1" max="7" width="13.140625" style="2" customWidth="1"/>
    <col min="8" max="16384" width="8.7109375" style="2"/>
  </cols>
  <sheetData>
    <row r="1" spans="1:14" ht="12.75" customHeight="1">
      <c r="A1" s="2" t="s">
        <v>199</v>
      </c>
    </row>
    <row r="2" spans="1:14" ht="12.75" customHeight="1">
      <c r="A2" s="9"/>
      <c r="B2" s="152">
        <v>2017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4" ht="12.75" customHeight="1">
      <c r="B3" s="45" t="s">
        <v>200</v>
      </c>
      <c r="C3" s="45" t="s">
        <v>201</v>
      </c>
      <c r="D3" s="45" t="s">
        <v>202</v>
      </c>
      <c r="E3" s="45" t="s">
        <v>203</v>
      </c>
      <c r="F3" s="45" t="s">
        <v>204</v>
      </c>
      <c r="G3" s="45" t="s">
        <v>205</v>
      </c>
      <c r="H3" s="45" t="s">
        <v>206</v>
      </c>
      <c r="I3" s="45" t="s">
        <v>207</v>
      </c>
      <c r="J3" s="45" t="s">
        <v>208</v>
      </c>
      <c r="K3" s="45" t="s">
        <v>209</v>
      </c>
      <c r="L3" s="45" t="s">
        <v>210</v>
      </c>
      <c r="M3" s="45" t="s">
        <v>211</v>
      </c>
    </row>
    <row r="4" spans="1:14" ht="12.75" customHeight="1">
      <c r="A4" s="46" t="s">
        <v>212</v>
      </c>
      <c r="B4" s="46">
        <v>99.4</v>
      </c>
      <c r="C4" s="46">
        <v>88.2</v>
      </c>
      <c r="D4" s="46">
        <v>98.5</v>
      </c>
      <c r="E4" s="46">
        <v>101.4</v>
      </c>
      <c r="F4" s="46">
        <v>99.9</v>
      </c>
      <c r="G4" s="46">
        <v>99.6</v>
      </c>
      <c r="H4" s="47">
        <v>106.9</v>
      </c>
      <c r="I4" s="47">
        <v>101</v>
      </c>
      <c r="J4" s="47">
        <v>104.2</v>
      </c>
      <c r="K4" s="47">
        <v>104.7</v>
      </c>
      <c r="L4" s="47">
        <v>102.8</v>
      </c>
      <c r="M4" s="47">
        <v>127.6</v>
      </c>
    </row>
    <row r="5" spans="1:14" ht="12.75" customHeight="1">
      <c r="A5" s="46" t="s">
        <v>213</v>
      </c>
      <c r="B5" s="46">
        <v>97.8</v>
      </c>
      <c r="C5" s="46">
        <v>90.2</v>
      </c>
      <c r="D5" s="46">
        <v>100.6</v>
      </c>
      <c r="E5" s="46">
        <v>102.2</v>
      </c>
      <c r="F5" s="46">
        <v>99.5</v>
      </c>
      <c r="G5" s="46">
        <v>99.8</v>
      </c>
      <c r="H5" s="48">
        <v>105.3</v>
      </c>
      <c r="I5" s="48">
        <v>102</v>
      </c>
      <c r="J5" s="48">
        <v>104.1</v>
      </c>
      <c r="K5" s="48">
        <v>103.7</v>
      </c>
      <c r="L5" s="48">
        <v>100.9</v>
      </c>
      <c r="M5" s="48">
        <v>124.1</v>
      </c>
    </row>
    <row r="6" spans="1:14" ht="12.75" customHeight="1">
      <c r="A6" s="46" t="s">
        <v>214</v>
      </c>
      <c r="B6" s="46">
        <v>98.2</v>
      </c>
      <c r="C6" s="46">
        <v>88.9</v>
      </c>
      <c r="D6" s="46">
        <v>99</v>
      </c>
      <c r="E6" s="46">
        <v>101.8</v>
      </c>
      <c r="F6" s="46">
        <v>96.2</v>
      </c>
      <c r="G6" s="46">
        <v>96.4</v>
      </c>
      <c r="H6" s="47">
        <v>101</v>
      </c>
      <c r="I6" s="47">
        <v>99.6</v>
      </c>
      <c r="J6" s="47">
        <v>101.4</v>
      </c>
      <c r="K6" s="47">
        <v>99.2</v>
      </c>
      <c r="L6" s="47">
        <v>98</v>
      </c>
      <c r="M6" s="47">
        <v>125.8</v>
      </c>
    </row>
    <row r="7" spans="1:14" ht="12.75" customHeight="1">
      <c r="A7" s="46" t="s">
        <v>215</v>
      </c>
      <c r="B7" s="46">
        <v>97.1</v>
      </c>
      <c r="C7" s="46">
        <v>91.2</v>
      </c>
      <c r="D7" s="46">
        <v>101.5</v>
      </c>
      <c r="E7" s="46">
        <v>103.2</v>
      </c>
      <c r="F7" s="46">
        <v>99.3</v>
      </c>
      <c r="G7" s="46">
        <v>100.4</v>
      </c>
      <c r="H7" s="48">
        <v>104.5</v>
      </c>
      <c r="I7" s="48">
        <v>103.3</v>
      </c>
      <c r="J7" s="48">
        <v>103.4</v>
      </c>
      <c r="K7" s="48">
        <v>101.7</v>
      </c>
      <c r="L7" s="48">
        <v>98.8</v>
      </c>
      <c r="M7" s="48">
        <v>117</v>
      </c>
    </row>
    <row r="8" spans="1:14" ht="12.75" customHeight="1">
      <c r="A8" s="46" t="s">
        <v>216</v>
      </c>
      <c r="B8" s="46">
        <v>96.4</v>
      </c>
      <c r="C8" s="46">
        <v>91.6</v>
      </c>
      <c r="D8" s="46">
        <v>106</v>
      </c>
      <c r="E8" s="46">
        <v>106</v>
      </c>
      <c r="F8" s="46">
        <v>107.4</v>
      </c>
      <c r="G8" s="46">
        <v>108.8</v>
      </c>
      <c r="H8" s="47">
        <v>114.2</v>
      </c>
      <c r="I8" s="47">
        <v>107.9</v>
      </c>
      <c r="J8" s="47">
        <v>111.6</v>
      </c>
      <c r="K8" s="47">
        <v>112.5</v>
      </c>
      <c r="L8" s="47">
        <v>106.5</v>
      </c>
      <c r="M8" s="47">
        <v>122.4</v>
      </c>
    </row>
    <row r="9" spans="1:14" ht="12.75" customHeight="1">
      <c r="A9" s="46" t="s">
        <v>217</v>
      </c>
      <c r="B9" s="46">
        <v>105.3</v>
      </c>
      <c r="C9" s="46">
        <v>80.5</v>
      </c>
      <c r="D9" s="46">
        <v>90.4</v>
      </c>
      <c r="E9" s="46">
        <v>98.2</v>
      </c>
      <c r="F9" s="46">
        <v>101.2</v>
      </c>
      <c r="G9" s="46">
        <v>98.7</v>
      </c>
      <c r="H9" s="48">
        <v>113</v>
      </c>
      <c r="I9" s="48">
        <v>97.3</v>
      </c>
      <c r="J9" s="48">
        <v>104.6</v>
      </c>
      <c r="K9" s="48">
        <v>108.4</v>
      </c>
      <c r="L9" s="48">
        <v>109.8</v>
      </c>
      <c r="M9" s="48">
        <v>141.1</v>
      </c>
    </row>
    <row r="10" spans="1:14" ht="12.75" customHeight="1">
      <c r="A10" s="46" t="s">
        <v>218</v>
      </c>
      <c r="B10" s="46">
        <v>92.3</v>
      </c>
      <c r="C10" s="46">
        <v>84.7</v>
      </c>
      <c r="D10" s="46">
        <v>96.9</v>
      </c>
      <c r="E10" s="46">
        <v>97.4</v>
      </c>
      <c r="F10" s="46">
        <v>101.9</v>
      </c>
      <c r="G10" s="46">
        <v>99.3</v>
      </c>
      <c r="H10" s="47">
        <v>104.4</v>
      </c>
      <c r="I10" s="47">
        <v>91.4</v>
      </c>
      <c r="J10" s="47">
        <v>99.5</v>
      </c>
      <c r="K10" s="47">
        <v>102.4</v>
      </c>
      <c r="L10" s="47">
        <v>100.6</v>
      </c>
      <c r="M10" s="47">
        <v>125.5</v>
      </c>
    </row>
    <row r="11" spans="1:14" ht="12.75" customHeight="1">
      <c r="A11" s="46" t="s">
        <v>219</v>
      </c>
      <c r="B11" s="46">
        <v>77</v>
      </c>
      <c r="C11" s="46">
        <v>75</v>
      </c>
      <c r="D11" s="46">
        <v>96.3</v>
      </c>
      <c r="E11" s="46">
        <v>63.4</v>
      </c>
      <c r="F11" s="46">
        <v>122.5</v>
      </c>
      <c r="G11" s="46">
        <v>136.5</v>
      </c>
      <c r="H11" s="48">
        <v>120.2</v>
      </c>
      <c r="I11" s="48">
        <v>109.3</v>
      </c>
      <c r="J11" s="48">
        <v>150.4</v>
      </c>
      <c r="K11" s="48">
        <v>122.7</v>
      </c>
      <c r="L11" s="48">
        <v>176.2</v>
      </c>
      <c r="M11" s="48">
        <v>213.2</v>
      </c>
    </row>
    <row r="13" spans="1:14" ht="12.75">
      <c r="B13" s="1" t="s">
        <v>220</v>
      </c>
    </row>
    <row r="16" spans="1:14" ht="12.75">
      <c r="N16" s="75"/>
    </row>
    <row r="43" spans="8:8">
      <c r="H43" s="2" t="s">
        <v>221</v>
      </c>
    </row>
  </sheetData>
  <mergeCells count="1">
    <mergeCell ref="B2:M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zoomScale="90" zoomScaleNormal="90" workbookViewId="0">
      <selection activeCell="A2" sqref="A2"/>
    </sheetView>
  </sheetViews>
  <sheetFormatPr defaultColWidth="9.140625" defaultRowHeight="12.95"/>
  <cols>
    <col min="1" max="1" width="18.85546875" style="18" customWidth="1"/>
    <col min="2" max="4" width="11.7109375" style="18" customWidth="1"/>
    <col min="5" max="5" width="2.7109375" style="18" customWidth="1"/>
    <col min="6" max="6" width="12.42578125" style="18" bestFit="1" customWidth="1"/>
    <col min="7" max="8" width="11.7109375" style="18" customWidth="1"/>
    <col min="9" max="9" width="4.85546875" style="18" customWidth="1"/>
    <col min="10" max="16384" width="9.140625" style="18"/>
  </cols>
  <sheetData>
    <row r="1" spans="1:12" ht="14.45">
      <c r="A1" s="18" t="s">
        <v>15</v>
      </c>
    </row>
    <row r="2" spans="1:12" ht="12.75">
      <c r="A2" s="41"/>
      <c r="B2" s="20"/>
      <c r="C2" s="20"/>
      <c r="D2" s="20"/>
      <c r="E2" s="20"/>
      <c r="F2" s="20"/>
      <c r="G2" s="20"/>
      <c r="H2" s="20"/>
      <c r="I2" s="20"/>
    </row>
    <row r="3" spans="1:12">
      <c r="A3" s="21"/>
      <c r="B3" s="22" t="s">
        <v>16</v>
      </c>
      <c r="C3" s="22"/>
      <c r="D3" s="22"/>
      <c r="E3" s="112"/>
      <c r="F3" s="22" t="s">
        <v>17</v>
      </c>
      <c r="G3" s="22"/>
      <c r="H3" s="22"/>
      <c r="J3" s="117" t="s">
        <v>18</v>
      </c>
      <c r="K3" s="117"/>
      <c r="L3" s="117"/>
    </row>
    <row r="4" spans="1:12" ht="26.1">
      <c r="A4" s="20"/>
      <c r="B4" s="132" t="s">
        <v>19</v>
      </c>
      <c r="C4" s="23" t="s">
        <v>20</v>
      </c>
      <c r="D4" s="24" t="s">
        <v>21</v>
      </c>
      <c r="E4" s="25"/>
      <c r="F4" s="132" t="s">
        <v>22</v>
      </c>
      <c r="G4" s="23" t="s">
        <v>20</v>
      </c>
      <c r="H4" s="24" t="s">
        <v>21</v>
      </c>
      <c r="J4" s="118">
        <v>2016</v>
      </c>
      <c r="K4" s="118">
        <v>2013</v>
      </c>
      <c r="L4" s="24" t="s">
        <v>21</v>
      </c>
    </row>
    <row r="5" spans="1:12" ht="12.75">
      <c r="A5" s="27" t="s">
        <v>23</v>
      </c>
      <c r="B5" s="28">
        <v>280360</v>
      </c>
      <c r="C5" s="29">
        <f>+B5/$B$9*100</f>
        <v>24.471056490468541</v>
      </c>
      <c r="D5" s="30">
        <v>-21.745513820697965</v>
      </c>
      <c r="F5" s="28">
        <v>4441170</v>
      </c>
      <c r="G5" s="29">
        <f>+F5/$F$9*100</f>
        <v>35.252526142506035</v>
      </c>
      <c r="H5" s="29">
        <v>0.75256403305174047</v>
      </c>
      <c r="J5" s="119">
        <f t="shared" ref="J5:J9" si="0">+F5/B5</f>
        <v>15.84095448708803</v>
      </c>
      <c r="K5" s="119">
        <v>12.303664585351148</v>
      </c>
      <c r="L5" s="119">
        <f>+J5/K5*100-100</f>
        <v>28.749888922918245</v>
      </c>
    </row>
    <row r="6" spans="1:12" ht="12.75">
      <c r="A6" s="27" t="s">
        <v>24</v>
      </c>
      <c r="B6" s="28">
        <v>178850</v>
      </c>
      <c r="C6" s="29">
        <f t="shared" ref="C6:C7" si="1">+B6/$B$9*100</f>
        <v>15.610816283779066</v>
      </c>
      <c r="D6" s="30">
        <v>-20.330172079701015</v>
      </c>
      <c r="F6" s="28">
        <v>2088305</v>
      </c>
      <c r="G6" s="29">
        <f t="shared" ref="G6:G7" si="2">+F6/$F$9*100</f>
        <v>16.576268552211708</v>
      </c>
      <c r="H6" s="29">
        <v>1.6756504368054976</v>
      </c>
      <c r="J6" s="119">
        <f t="shared" si="0"/>
        <v>11.676292982946602</v>
      </c>
      <c r="K6" s="119">
        <v>9.1491743470726856</v>
      </c>
      <c r="L6" s="119">
        <f t="shared" ref="L6:L9" si="3">+J6/K6*100-100</f>
        <v>27.621275319586374</v>
      </c>
    </row>
    <row r="7" spans="1:12" ht="12.75">
      <c r="A7" s="27" t="s">
        <v>25</v>
      </c>
      <c r="B7" s="28">
        <v>686470</v>
      </c>
      <c r="C7" s="29">
        <f t="shared" si="1"/>
        <v>59.918127225752393</v>
      </c>
      <c r="D7" s="30">
        <v>-22.732322487621431</v>
      </c>
      <c r="F7" s="28">
        <v>6068686</v>
      </c>
      <c r="G7" s="29">
        <f t="shared" si="2"/>
        <v>48.171205305282257</v>
      </c>
      <c r="H7" s="29">
        <v>1.7534387785333934</v>
      </c>
      <c r="J7" s="119">
        <f t="shared" si="0"/>
        <v>8.8404241991638379</v>
      </c>
      <c r="K7" s="119">
        <v>6.7130807006959463</v>
      </c>
      <c r="L7" s="119">
        <f t="shared" si="3"/>
        <v>31.689526661691247</v>
      </c>
    </row>
    <row r="8" spans="1:12" ht="12.75">
      <c r="G8" s="29"/>
      <c r="J8" s="119"/>
      <c r="K8" s="119"/>
      <c r="L8" s="119"/>
    </row>
    <row r="9" spans="1:12" ht="12.75">
      <c r="A9" s="19" t="s">
        <v>26</v>
      </c>
      <c r="B9" s="31">
        <f>SUM(B5:B7)</f>
        <v>1145680</v>
      </c>
      <c r="C9" s="134">
        <v>100</v>
      </c>
      <c r="D9" s="32">
        <v>-22.125467394695576</v>
      </c>
      <c r="E9" s="19"/>
      <c r="F9" s="31">
        <f>SUM(F5:F7)</f>
        <v>12598161</v>
      </c>
      <c r="G9" s="134">
        <v>100</v>
      </c>
      <c r="H9" s="33">
        <v>1.3855308971233313</v>
      </c>
      <c r="I9" s="20"/>
      <c r="J9" s="120">
        <f t="shared" si="0"/>
        <v>10.996230186439494</v>
      </c>
      <c r="K9" s="120">
        <v>8.4462376298866157</v>
      </c>
      <c r="L9" s="120">
        <f t="shared" si="3"/>
        <v>30.190869216488181</v>
      </c>
    </row>
    <row r="10" spans="1:12" ht="12.75">
      <c r="B10" s="34"/>
    </row>
    <row r="11" spans="1:12">
      <c r="A11" s="18" t="s">
        <v>27</v>
      </c>
      <c r="J11" s="78"/>
    </row>
    <row r="13" spans="1:12">
      <c r="A13" s="35" t="s">
        <v>28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zoomScale="80" zoomScaleNormal="80" workbookViewId="0">
      <selection activeCell="A11" sqref="A11"/>
    </sheetView>
  </sheetViews>
  <sheetFormatPr defaultColWidth="8.7109375" defaultRowHeight="12.95"/>
  <cols>
    <col min="1" max="1" width="19.85546875" style="2" customWidth="1"/>
    <col min="2" max="4" width="8.7109375" style="2"/>
    <col min="5" max="5" width="14.28515625" style="2" customWidth="1"/>
    <col min="6" max="16384" width="8.7109375" style="2"/>
  </cols>
  <sheetData>
    <row r="1" spans="1:8" ht="12.75">
      <c r="B1" s="2">
        <v>2013</v>
      </c>
      <c r="C1" s="2">
        <v>2016</v>
      </c>
      <c r="D1" s="2" t="s">
        <v>16</v>
      </c>
      <c r="F1" s="2">
        <v>2013</v>
      </c>
      <c r="G1" s="2">
        <v>2016</v>
      </c>
      <c r="H1" s="2" t="s">
        <v>17</v>
      </c>
    </row>
    <row r="2" spans="1:8" ht="12.75">
      <c r="A2" s="9" t="s">
        <v>29</v>
      </c>
      <c r="B2" s="2">
        <v>382343</v>
      </c>
      <c r="C2" s="2">
        <v>107444</v>
      </c>
      <c r="D2" s="68">
        <f>+C2/B2-1</f>
        <v>-0.71898530900264945</v>
      </c>
      <c r="E2" s="2" t="str">
        <f>+A2</f>
        <v>fino a 0,99 ettari</v>
      </c>
      <c r="F2" s="2">
        <v>272291</v>
      </c>
      <c r="G2" s="2">
        <v>108564</v>
      </c>
      <c r="H2" s="68">
        <f>+G2/F2-1</f>
        <v>-0.60129420362773645</v>
      </c>
    </row>
    <row r="3" spans="1:8" ht="12.75">
      <c r="A3" s="2" t="s">
        <v>30</v>
      </c>
      <c r="B3" s="2">
        <v>286037</v>
      </c>
      <c r="C3" s="2">
        <v>239232</v>
      </c>
      <c r="D3" s="68">
        <f t="shared" ref="D3:D9" si="0">+C3/B3-1</f>
        <v>-0.16363267689145111</v>
      </c>
      <c r="E3" s="2" t="str">
        <f t="shared" ref="E3:E9" si="1">+A3</f>
        <v>1-1,99 ettari</v>
      </c>
      <c r="F3" s="2">
        <v>414212</v>
      </c>
      <c r="G3" s="2">
        <v>384092</v>
      </c>
      <c r="H3" s="68">
        <f t="shared" ref="H3:H9" si="2">+G3/F3-1</f>
        <v>-7.2716386777785247E-2</v>
      </c>
    </row>
    <row r="4" spans="1:8" ht="12.75">
      <c r="A4" s="2" t="s">
        <v>31</v>
      </c>
      <c r="B4" s="2">
        <v>328488</v>
      </c>
      <c r="C4" s="2">
        <v>311175</v>
      </c>
      <c r="D4" s="68">
        <f t="shared" si="0"/>
        <v>-5.2705121648279341E-2</v>
      </c>
      <c r="E4" s="2" t="str">
        <f t="shared" si="1"/>
        <v>2-4,99 ettari</v>
      </c>
      <c r="F4" s="2">
        <v>1038883</v>
      </c>
      <c r="G4" s="2">
        <v>1020344</v>
      </c>
      <c r="H4" s="68">
        <f t="shared" si="2"/>
        <v>-1.7845127892168855E-2</v>
      </c>
    </row>
    <row r="5" spans="1:8" ht="12.75">
      <c r="A5" s="2" t="s">
        <v>32</v>
      </c>
      <c r="B5" s="2">
        <v>191041</v>
      </c>
      <c r="C5" s="2">
        <v>187184</v>
      </c>
      <c r="D5" s="68">
        <f t="shared" si="0"/>
        <v>-2.0189383430781915E-2</v>
      </c>
      <c r="E5" s="2" t="str">
        <f t="shared" si="1"/>
        <v>5-9,99 ettari</v>
      </c>
      <c r="F5" s="2">
        <v>1219593</v>
      </c>
      <c r="G5" s="2">
        <v>1269806</v>
      </c>
      <c r="H5" s="68">
        <f t="shared" si="2"/>
        <v>4.1171931947789231E-2</v>
      </c>
    </row>
    <row r="6" spans="1:8" ht="12.75">
      <c r="A6" s="2" t="s">
        <v>33</v>
      </c>
      <c r="B6" s="2">
        <v>130577</v>
      </c>
      <c r="C6" s="2">
        <v>136187</v>
      </c>
      <c r="D6" s="68">
        <f t="shared" si="0"/>
        <v>4.29631558390835E-2</v>
      </c>
      <c r="E6" s="2" t="str">
        <f t="shared" si="1"/>
        <v>10-19,99 ettari</v>
      </c>
      <c r="F6" s="2">
        <v>1582265</v>
      </c>
      <c r="G6" s="2">
        <v>1666079</v>
      </c>
      <c r="H6" s="68">
        <f t="shared" si="2"/>
        <v>5.2970899312062114E-2</v>
      </c>
    </row>
    <row r="7" spans="1:8" ht="12.75">
      <c r="A7" s="2" t="s">
        <v>34</v>
      </c>
      <c r="B7" s="2">
        <v>96270</v>
      </c>
      <c r="C7" s="2">
        <v>104138</v>
      </c>
      <c r="D7" s="68">
        <f t="shared" si="0"/>
        <v>8.1728472005816899E-2</v>
      </c>
      <c r="E7" s="2" t="str">
        <f t="shared" si="1"/>
        <v>20-49,99 ettari</v>
      </c>
      <c r="F7" s="2">
        <v>2613166</v>
      </c>
      <c r="G7" s="2">
        <v>2773974</v>
      </c>
      <c r="H7" s="68">
        <f t="shared" si="2"/>
        <v>6.1537613760472842E-2</v>
      </c>
    </row>
    <row r="8" spans="1:8">
      <c r="A8" s="2" t="s">
        <v>35</v>
      </c>
      <c r="B8" s="2">
        <v>56429</v>
      </c>
      <c r="C8" s="2">
        <v>60338</v>
      </c>
      <c r="D8" s="68">
        <f t="shared" si="0"/>
        <v>6.9272891598291642E-2</v>
      </c>
      <c r="E8" s="2" t="str">
        <f t="shared" si="1"/>
        <v>50 ettari e più</v>
      </c>
      <c r="F8" s="2">
        <v>5285585</v>
      </c>
      <c r="G8" s="2">
        <v>5375304</v>
      </c>
      <c r="H8" s="68">
        <f t="shared" si="2"/>
        <v>1.6974280046579526E-2</v>
      </c>
    </row>
    <row r="9" spans="1:8" ht="12.75">
      <c r="A9" s="2" t="s">
        <v>4</v>
      </c>
      <c r="B9" s="2">
        <f>SUM(B2:B8)</f>
        <v>1471185</v>
      </c>
      <c r="C9" s="2">
        <f>SUM(C2:C8)</f>
        <v>1145698</v>
      </c>
      <c r="D9" s="68">
        <f t="shared" si="0"/>
        <v>-0.22124138024789541</v>
      </c>
      <c r="E9" s="2" t="str">
        <f t="shared" si="1"/>
        <v>Totale</v>
      </c>
      <c r="F9" s="2">
        <f>SUM(F2:F8)</f>
        <v>12425995</v>
      </c>
      <c r="G9" s="2">
        <f>SUM(G2:G8)</f>
        <v>12598163</v>
      </c>
      <c r="H9" s="68">
        <f t="shared" si="2"/>
        <v>1.3855469924138886E-2</v>
      </c>
    </row>
    <row r="12" spans="1:8" ht="12.75">
      <c r="A12" s="2" t="s">
        <v>36</v>
      </c>
    </row>
    <row r="34" spans="1:1">
      <c r="A34" s="2" t="s">
        <v>37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6"/>
  <sheetViews>
    <sheetView zoomScale="80" zoomScaleNormal="80" workbookViewId="0">
      <selection activeCell="A27" sqref="A27"/>
    </sheetView>
  </sheetViews>
  <sheetFormatPr defaultColWidth="8.7109375" defaultRowHeight="12.95"/>
  <cols>
    <col min="1" max="1" width="22.5703125" style="49" customWidth="1"/>
    <col min="2" max="2" width="9.28515625" style="2" bestFit="1" customWidth="1"/>
    <col min="3" max="3" width="11.5703125" style="2" bestFit="1" customWidth="1"/>
    <col min="4" max="4" width="10.140625" style="2" customWidth="1"/>
    <col min="5" max="5" width="13.28515625" style="49" customWidth="1"/>
    <col min="6" max="6" width="11.140625" style="2" customWidth="1"/>
    <col min="7" max="16384" width="8.7109375" style="2"/>
  </cols>
  <sheetData>
    <row r="1" spans="1:5" ht="12.75">
      <c r="A1" s="76" t="s">
        <v>38</v>
      </c>
      <c r="E1" s="121" t="s">
        <v>39</v>
      </c>
    </row>
    <row r="2" spans="1:5" ht="12.75">
      <c r="A2" s="4" t="s">
        <v>40</v>
      </c>
      <c r="B2" s="3">
        <v>0.88718404722264266</v>
      </c>
    </row>
    <row r="3" spans="1:5" ht="12.75">
      <c r="A3" s="4" t="s">
        <v>41</v>
      </c>
      <c r="B3" s="3">
        <v>0.63237561755228044</v>
      </c>
    </row>
    <row r="4" spans="1:5" ht="12.75">
      <c r="A4" s="4" t="s">
        <v>42</v>
      </c>
      <c r="B4" s="3">
        <v>0.62188823199196974</v>
      </c>
    </row>
    <row r="5" spans="1:5" ht="12.75">
      <c r="A5" s="4" t="s">
        <v>43</v>
      </c>
      <c r="B5" s="3">
        <v>0.52377539372840798</v>
      </c>
    </row>
    <row r="6" spans="1:5" ht="12.75">
      <c r="A6" s="4" t="s">
        <v>44</v>
      </c>
      <c r="B6" s="3">
        <v>0.51323343326171322</v>
      </c>
    </row>
    <row r="7" spans="1:5" ht="12.75">
      <c r="A7" s="4" t="s">
        <v>45</v>
      </c>
      <c r="B7" s="3">
        <v>0.50694763399191178</v>
      </c>
    </row>
    <row r="8" spans="1:5" ht="12.75">
      <c r="A8" s="4" t="s">
        <v>46</v>
      </c>
      <c r="B8" s="3">
        <v>0.5035131708066003</v>
      </c>
    </row>
    <row r="9" spans="1:5" ht="12.75">
      <c r="A9" s="4" t="s">
        <v>47</v>
      </c>
      <c r="B9" s="3">
        <v>0.46588229944831022</v>
      </c>
    </row>
    <row r="10" spans="1:5" ht="12.75">
      <c r="A10" s="4" t="s">
        <v>26</v>
      </c>
      <c r="B10" s="3">
        <v>0.45749193076672062</v>
      </c>
    </row>
    <row r="11" spans="1:5" ht="12.75">
      <c r="A11" s="4" t="s">
        <v>48</v>
      </c>
      <c r="B11" s="3">
        <v>0.45725839148155262</v>
      </c>
    </row>
    <row r="12" spans="1:5" ht="12.75">
      <c r="A12" s="4" t="s">
        <v>49</v>
      </c>
      <c r="B12" s="3">
        <v>0.45496876310367745</v>
      </c>
    </row>
    <row r="13" spans="1:5" ht="12.75">
      <c r="A13" s="4" t="s">
        <v>50</v>
      </c>
      <c r="B13" s="3">
        <v>0.43967875824242952</v>
      </c>
    </row>
    <row r="14" spans="1:5" ht="12.75">
      <c r="A14" s="4" t="s">
        <v>51</v>
      </c>
      <c r="B14" s="3">
        <v>0.4156698651893917</v>
      </c>
    </row>
    <row r="15" spans="1:5" ht="12.75">
      <c r="A15" s="4" t="s">
        <v>52</v>
      </c>
      <c r="B15" s="3">
        <v>0.41521558872305142</v>
      </c>
    </row>
    <row r="16" spans="1:5" ht="12.75">
      <c r="A16" s="4" t="s">
        <v>53</v>
      </c>
      <c r="B16" s="3">
        <v>0.40485737247344905</v>
      </c>
    </row>
    <row r="17" spans="1:5" ht="12.75">
      <c r="A17" s="4" t="s">
        <v>54</v>
      </c>
      <c r="B17" s="3">
        <v>0.37628878303020158</v>
      </c>
    </row>
    <row r="18" spans="1:5" ht="12.75">
      <c r="A18" s="4" t="s">
        <v>55</v>
      </c>
      <c r="B18" s="3">
        <v>0.33348142108219725</v>
      </c>
    </row>
    <row r="19" spans="1:5" ht="12.75">
      <c r="A19" s="4" t="s">
        <v>56</v>
      </c>
      <c r="B19" s="3">
        <v>0.32873662059467129</v>
      </c>
    </row>
    <row r="20" spans="1:5" ht="12.75">
      <c r="A20" s="4" t="s">
        <v>57</v>
      </c>
      <c r="B20" s="3">
        <v>0.31649771238898361</v>
      </c>
    </row>
    <row r="21" spans="1:5" ht="12.75">
      <c r="A21" s="4" t="s">
        <v>58</v>
      </c>
      <c r="B21" s="3">
        <v>0.28437020026321497</v>
      </c>
    </row>
    <row r="22" spans="1:5" ht="12.75">
      <c r="A22" s="4" t="s">
        <v>59</v>
      </c>
      <c r="B22" s="3">
        <v>0.28395485693770195</v>
      </c>
    </row>
    <row r="23" spans="1:5" ht="12.75">
      <c r="A23" s="77"/>
      <c r="B23" s="3"/>
      <c r="E23" s="2"/>
    </row>
    <row r="24" spans="1:5" ht="12.75">
      <c r="A24" s="2"/>
      <c r="E24" s="2"/>
    </row>
    <row r="25" spans="1:5" ht="12.75">
      <c r="A25" s="2"/>
      <c r="E25" s="2"/>
    </row>
    <row r="26" spans="1:5" ht="12.75">
      <c r="A26" s="2"/>
      <c r="E26" s="2" t="s">
        <v>60</v>
      </c>
    </row>
    <row r="27" spans="1:5" ht="12.75">
      <c r="A27" s="2"/>
      <c r="E27" s="2"/>
    </row>
    <row r="28" spans="1:5" ht="12.75">
      <c r="A28" s="2"/>
      <c r="E28" s="2"/>
    </row>
    <row r="29" spans="1:5" ht="12.75">
      <c r="A29" s="2"/>
      <c r="E29" s="2"/>
    </row>
    <row r="30" spans="1:5" ht="12.75">
      <c r="A30" s="2"/>
      <c r="E30" s="2"/>
    </row>
    <row r="31" spans="1:5" ht="12.75">
      <c r="A31" s="2"/>
      <c r="E31" s="2"/>
    </row>
    <row r="32" spans="1:5">
      <c r="A32" s="2"/>
      <c r="E32" s="2"/>
    </row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</sheetData>
  <sortState xmlns:xlrd2="http://schemas.microsoft.com/office/spreadsheetml/2017/richdata2" ref="A2:B22">
    <sortCondition descending="1" ref="B2"/>
  </sortState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3"/>
  <sheetViews>
    <sheetView zoomScale="90" zoomScaleNormal="90" workbookViewId="0">
      <selection activeCell="A2" sqref="A2"/>
    </sheetView>
  </sheetViews>
  <sheetFormatPr defaultColWidth="8.7109375" defaultRowHeight="12.95"/>
  <cols>
    <col min="1" max="1" width="35.85546875" style="2" customWidth="1"/>
    <col min="2" max="2" width="12.5703125" style="2" customWidth="1"/>
    <col min="3" max="3" width="8.7109375" style="49"/>
    <col min="4" max="6" width="8.7109375" style="2"/>
    <col min="7" max="7" width="12.85546875" style="2" customWidth="1"/>
    <col min="8" max="8" width="13.7109375" style="2" customWidth="1"/>
    <col min="9" max="16384" width="8.7109375" style="2"/>
  </cols>
  <sheetData>
    <row r="1" spans="1:8" ht="12.75" customHeight="1">
      <c r="A1" s="146" t="s">
        <v>61</v>
      </c>
      <c r="B1" s="146"/>
      <c r="C1" s="146"/>
      <c r="D1" s="146"/>
      <c r="E1" s="146"/>
      <c r="F1" s="146"/>
      <c r="G1" s="146"/>
      <c r="H1" s="146"/>
    </row>
    <row r="2" spans="1:8" ht="12.75" customHeight="1">
      <c r="A2" s="135"/>
      <c r="B2" s="135"/>
      <c r="C2" s="135"/>
      <c r="D2" s="135"/>
      <c r="E2" s="135"/>
      <c r="F2" s="135"/>
      <c r="G2" s="135"/>
      <c r="H2" s="135"/>
    </row>
    <row r="3" spans="1:8" ht="40.5">
      <c r="A3" s="40" t="s">
        <v>62</v>
      </c>
      <c r="B3" s="36" t="s">
        <v>63</v>
      </c>
      <c r="C3" s="124" t="s">
        <v>64</v>
      </c>
      <c r="D3" s="36" t="s">
        <v>65</v>
      </c>
      <c r="E3" s="36" t="s">
        <v>66</v>
      </c>
      <c r="F3" s="36" t="s">
        <v>67</v>
      </c>
      <c r="G3" s="36" t="s">
        <v>68</v>
      </c>
      <c r="H3" s="36" t="s">
        <v>69</v>
      </c>
    </row>
    <row r="4" spans="1:8" ht="12.75">
      <c r="A4" s="81"/>
      <c r="B4" s="82"/>
      <c r="C4" s="125"/>
      <c r="D4" s="82"/>
      <c r="E4" s="82"/>
      <c r="F4" s="82"/>
      <c r="G4" s="82"/>
      <c r="H4" s="82"/>
    </row>
    <row r="5" spans="1:8" ht="12.75">
      <c r="A5" s="83"/>
      <c r="B5" s="82"/>
      <c r="C5" s="125"/>
      <c r="D5" s="82"/>
      <c r="E5" s="82"/>
      <c r="F5" s="82"/>
      <c r="G5" s="82"/>
      <c r="H5" s="82"/>
    </row>
    <row r="6" spans="1:8" ht="12.75">
      <c r="A6" s="2" t="s">
        <v>70</v>
      </c>
      <c r="B6" s="37">
        <v>66436</v>
      </c>
      <c r="C6" s="126">
        <v>58413</v>
      </c>
      <c r="D6" s="37">
        <v>1238</v>
      </c>
      <c r="E6" s="37">
        <v>2899</v>
      </c>
      <c r="F6" s="37">
        <v>-1370</v>
      </c>
      <c r="G6" s="29">
        <v>-2.0621349870552108</v>
      </c>
      <c r="H6" s="84">
        <v>-1.8554864424180206</v>
      </c>
    </row>
    <row r="7" spans="1:8" ht="12.75">
      <c r="A7" s="2" t="s">
        <v>71</v>
      </c>
      <c r="B7" s="37">
        <v>4312</v>
      </c>
      <c r="C7" s="126">
        <v>3592</v>
      </c>
      <c r="D7" s="18">
        <v>37</v>
      </c>
      <c r="E7" s="37">
        <v>136</v>
      </c>
      <c r="F7" s="37">
        <v>-81</v>
      </c>
      <c r="G7" s="29">
        <v>-1.8784786641929501</v>
      </c>
      <c r="H7" s="84">
        <v>-2.0254357041921809</v>
      </c>
    </row>
    <row r="8" spans="1:8" ht="12.75">
      <c r="A8" s="38" t="s">
        <v>72</v>
      </c>
      <c r="B8" s="39">
        <f>B6+B7</f>
        <v>70748</v>
      </c>
      <c r="C8" s="127">
        <f t="shared" ref="C8:E8" si="0">C6+C7</f>
        <v>62005</v>
      </c>
      <c r="D8" s="39">
        <f t="shared" si="0"/>
        <v>1275</v>
      </c>
      <c r="E8" s="39">
        <f t="shared" si="0"/>
        <v>3035</v>
      </c>
      <c r="F8" s="39">
        <v>-1451</v>
      </c>
      <c r="G8" s="85">
        <v>-2.0509413693673322</v>
      </c>
      <c r="H8" s="86">
        <v>-1.8657245821628217</v>
      </c>
    </row>
    <row r="9" spans="1:8">
      <c r="A9" s="2" t="s">
        <v>73</v>
      </c>
      <c r="B9" s="37">
        <v>570346</v>
      </c>
      <c r="C9" s="126">
        <v>490587</v>
      </c>
      <c r="D9" s="37">
        <v>16020</v>
      </c>
      <c r="E9" s="37">
        <v>29030</v>
      </c>
      <c r="F9" s="37">
        <v>-9871</v>
      </c>
      <c r="G9" s="29">
        <v>-1.7307038183839285</v>
      </c>
      <c r="H9" s="84">
        <v>-1.8722789921274055</v>
      </c>
    </row>
    <row r="10" spans="1:8" ht="12.75">
      <c r="A10" s="2" t="s">
        <v>74</v>
      </c>
      <c r="B10" s="122">
        <f>B8/B9*100</f>
        <v>12.404400136057761</v>
      </c>
      <c r="C10" s="128">
        <f t="shared" ref="C10:E10" si="1">C8/C9*100</f>
        <v>12.638940697572501</v>
      </c>
      <c r="D10" s="122">
        <f t="shared" si="1"/>
        <v>7.9588014981273405</v>
      </c>
      <c r="E10" s="122">
        <f t="shared" si="1"/>
        <v>10.454702032380297</v>
      </c>
      <c r="F10" s="87" t="s">
        <v>75</v>
      </c>
      <c r="G10" s="87" t="s">
        <v>75</v>
      </c>
      <c r="H10" s="87" t="s">
        <v>75</v>
      </c>
    </row>
    <row r="11" spans="1:8" ht="12.75">
      <c r="B11" s="79"/>
      <c r="C11" s="129"/>
      <c r="D11" s="79"/>
      <c r="E11" s="79"/>
      <c r="F11" s="80"/>
      <c r="G11" s="87"/>
      <c r="H11" s="87"/>
    </row>
    <row r="12" spans="1:8" ht="12.75">
      <c r="A12" s="9" t="s">
        <v>76</v>
      </c>
      <c r="B12" s="18"/>
      <c r="C12" s="130"/>
      <c r="D12" s="18"/>
      <c r="E12" s="18"/>
      <c r="F12" s="37"/>
      <c r="G12" s="29"/>
      <c r="H12" s="84"/>
    </row>
    <row r="13" spans="1:8" ht="12.75">
      <c r="A13" s="2" t="s">
        <v>70</v>
      </c>
      <c r="B13" s="37">
        <v>40030</v>
      </c>
      <c r="C13" s="126">
        <v>39601</v>
      </c>
      <c r="D13" s="37">
        <v>2343</v>
      </c>
      <c r="E13" s="37">
        <v>2459</v>
      </c>
      <c r="F13" s="37">
        <v>-42</v>
      </c>
      <c r="G13" s="29">
        <v>-0.10492130901823633</v>
      </c>
      <c r="H13" s="84">
        <v>0.11923096030602613</v>
      </c>
    </row>
    <row r="14" spans="1:8" ht="12.75">
      <c r="A14" s="2" t="s">
        <v>71</v>
      </c>
      <c r="B14" s="37">
        <v>899</v>
      </c>
      <c r="C14" s="126">
        <v>883</v>
      </c>
      <c r="D14" s="18">
        <v>61</v>
      </c>
      <c r="E14" s="18">
        <v>45</v>
      </c>
      <c r="F14" s="37">
        <v>16</v>
      </c>
      <c r="G14" s="29">
        <v>1.7797552836484982</v>
      </c>
      <c r="H14" s="84">
        <v>2.1252796420581657</v>
      </c>
    </row>
    <row r="15" spans="1:8" ht="12.75">
      <c r="A15" s="38" t="s">
        <v>72</v>
      </c>
      <c r="B15" s="39">
        <f>B13+B14</f>
        <v>40929</v>
      </c>
      <c r="C15" s="127">
        <f t="shared" ref="C15:E15" si="2">C13+C14</f>
        <v>40484</v>
      </c>
      <c r="D15" s="39">
        <f t="shared" si="2"/>
        <v>2404</v>
      </c>
      <c r="E15" s="39">
        <f t="shared" si="2"/>
        <v>2504</v>
      </c>
      <c r="F15" s="39">
        <v>-26</v>
      </c>
      <c r="G15" s="85">
        <v>-6.3524640230643303E-2</v>
      </c>
      <c r="H15" s="86">
        <v>0.16281104199066873</v>
      </c>
    </row>
    <row r="16" spans="1:8">
      <c r="A16" s="2" t="s">
        <v>73</v>
      </c>
      <c r="B16" s="37">
        <v>306793</v>
      </c>
      <c r="C16" s="126">
        <v>303386</v>
      </c>
      <c r="D16" s="37">
        <v>16384</v>
      </c>
      <c r="E16" s="37">
        <v>21012</v>
      </c>
      <c r="F16" s="37">
        <v>-3804</v>
      </c>
      <c r="G16" s="29">
        <v>-1.239923987835446</v>
      </c>
      <c r="H16" s="84">
        <v>-1.4848204481353307</v>
      </c>
    </row>
    <row r="17" spans="1:8">
      <c r="A17" s="72" t="s">
        <v>74</v>
      </c>
      <c r="B17" s="139">
        <f>B15/B16*100</f>
        <v>13.340917165645891</v>
      </c>
      <c r="C17" s="140">
        <f t="shared" ref="C17:E17" si="3">C15/C16*100</f>
        <v>13.34405674619132</v>
      </c>
      <c r="D17" s="139">
        <f t="shared" si="3"/>
        <v>14.6728515625</v>
      </c>
      <c r="E17" s="139">
        <f t="shared" si="3"/>
        <v>11.916999809632591</v>
      </c>
      <c r="F17" s="141" t="s">
        <v>75</v>
      </c>
      <c r="G17" s="141" t="s">
        <v>75</v>
      </c>
      <c r="H17" s="141" t="s">
        <v>75</v>
      </c>
    </row>
    <row r="18" spans="1:8">
      <c r="A18" s="65"/>
      <c r="B18" s="136"/>
      <c r="C18" s="137"/>
      <c r="D18" s="136"/>
      <c r="E18" s="136"/>
      <c r="F18" s="138"/>
      <c r="G18" s="138"/>
      <c r="H18" s="138"/>
    </row>
    <row r="19" spans="1:8" ht="14.25" customHeight="1">
      <c r="A19" s="145" t="s">
        <v>77</v>
      </c>
      <c r="B19" s="145"/>
      <c r="C19" s="145"/>
      <c r="D19" s="145"/>
      <c r="E19" s="145"/>
      <c r="F19" s="145"/>
      <c r="G19" s="145"/>
      <c r="H19" s="145"/>
    </row>
    <row r="20" spans="1:8" ht="24.95" customHeight="1">
      <c r="A20" s="145" t="s">
        <v>78</v>
      </c>
      <c r="B20" s="145"/>
      <c r="C20" s="145"/>
      <c r="D20" s="145"/>
      <c r="E20" s="145"/>
      <c r="F20" s="145"/>
      <c r="G20" s="145"/>
      <c r="H20" s="145"/>
    </row>
    <row r="22" spans="1:8">
      <c r="A22" s="2" t="s">
        <v>79</v>
      </c>
    </row>
    <row r="23" spans="1:8" ht="12.75" customHeight="1">
      <c r="A23" s="75"/>
      <c r="B23" s="75"/>
      <c r="C23" s="131"/>
      <c r="D23" s="75"/>
      <c r="E23" s="75"/>
      <c r="F23" s="75"/>
      <c r="G23" s="75"/>
      <c r="H23" s="75"/>
    </row>
  </sheetData>
  <mergeCells count="3">
    <mergeCell ref="A19:H19"/>
    <mergeCell ref="A20:H20"/>
    <mergeCell ref="A1:H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9"/>
  <sheetViews>
    <sheetView topLeftCell="A14" zoomScale="80" zoomScaleNormal="80" workbookViewId="0">
      <selection activeCell="A15" sqref="A15"/>
    </sheetView>
  </sheetViews>
  <sheetFormatPr defaultColWidth="8.7109375" defaultRowHeight="12.95"/>
  <cols>
    <col min="1" max="1" width="93.28515625" style="2" bestFit="1" customWidth="1"/>
    <col min="2" max="2" width="25.42578125" style="2" customWidth="1"/>
    <col min="3" max="3" width="21.7109375" style="2" customWidth="1"/>
    <col min="4" max="4" width="29.140625" style="2" customWidth="1"/>
    <col min="5" max="16384" width="8.7109375" style="2"/>
  </cols>
  <sheetData>
    <row r="1" spans="1:4">
      <c r="A1" s="2" t="s">
        <v>80</v>
      </c>
    </row>
    <row r="2" spans="1:4">
      <c r="A2" s="9"/>
      <c r="B2" s="2" t="s">
        <v>81</v>
      </c>
      <c r="C2" s="2" t="s">
        <v>82</v>
      </c>
      <c r="D2" s="2" t="s">
        <v>83</v>
      </c>
    </row>
    <row r="3" spans="1:4">
      <c r="A3" s="2" t="s">
        <v>84</v>
      </c>
      <c r="B3" s="63">
        <v>17.392946506869336</v>
      </c>
      <c r="C3" s="63">
        <v>6.4111694152923535</v>
      </c>
      <c r="D3" s="63">
        <v>14.811389690671351</v>
      </c>
    </row>
    <row r="4" spans="1:4">
      <c r="A4" s="2" t="s">
        <v>85</v>
      </c>
      <c r="B4" s="63">
        <v>13.748173076923077</v>
      </c>
      <c r="C4" s="63">
        <v>0.77961019490254868</v>
      </c>
      <c r="D4" s="63">
        <v>1.4236652826817848</v>
      </c>
    </row>
    <row r="5" spans="1:4">
      <c r="A5" s="2" t="s">
        <v>86</v>
      </c>
      <c r="B5" s="63">
        <v>17.7348</v>
      </c>
      <c r="C5" s="63">
        <v>3.3264617691154421</v>
      </c>
      <c r="D5" s="63">
        <v>7.8359963602097888</v>
      </c>
    </row>
    <row r="6" spans="1:4">
      <c r="A6" s="2" t="s">
        <v>87</v>
      </c>
      <c r="B6" s="63">
        <v>3.5404117280099809</v>
      </c>
      <c r="C6" s="63">
        <v>6.0082458770614693</v>
      </c>
      <c r="D6" s="63">
        <v>2.8254450260867809</v>
      </c>
    </row>
    <row r="7" spans="1:4">
      <c r="A7" s="2" t="s">
        <v>88</v>
      </c>
      <c r="B7" s="63">
        <v>12.331077793493636</v>
      </c>
      <c r="C7" s="63">
        <v>6.6248125937031483</v>
      </c>
      <c r="D7" s="63">
        <v>10.850756777404126</v>
      </c>
    </row>
    <row r="8" spans="1:4">
      <c r="A8" s="2" t="s">
        <v>89</v>
      </c>
      <c r="B8" s="63">
        <v>10.159136316337149</v>
      </c>
      <c r="C8" s="63">
        <v>1.8009745127436281</v>
      </c>
      <c r="D8" s="63">
        <v>2.4302432662823175</v>
      </c>
    </row>
    <row r="9" spans="1:4">
      <c r="A9" s="2" t="s">
        <v>90</v>
      </c>
      <c r="B9" s="63">
        <v>5.0539216591190979</v>
      </c>
      <c r="C9" s="63">
        <v>64.971889055472261</v>
      </c>
      <c r="D9" s="63">
        <v>43.615353183739828</v>
      </c>
    </row>
    <row r="10" spans="1:4">
      <c r="A10" s="2" t="s">
        <v>91</v>
      </c>
      <c r="B10" s="63">
        <v>11.801674876847292</v>
      </c>
      <c r="C10" s="63">
        <v>9.1304347826086953</v>
      </c>
      <c r="D10" s="63">
        <v>14.312664749856527</v>
      </c>
    </row>
    <row r="11" spans="1:4">
      <c r="A11" s="2" t="s">
        <v>92</v>
      </c>
      <c r="B11" s="63">
        <v>15.07059405940594</v>
      </c>
      <c r="C11" s="63">
        <v>0.94640179910044975</v>
      </c>
      <c r="D11" s="63">
        <v>1.8944856630674929</v>
      </c>
    </row>
    <row r="14" spans="1:4">
      <c r="A14" s="2" t="s">
        <v>93</v>
      </c>
    </row>
    <row r="39" spans="1:1">
      <c r="A39" s="2" t="s">
        <v>94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4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19.5703125" style="2" customWidth="1"/>
    <col min="2" max="2" width="11.7109375" style="2" customWidth="1"/>
    <col min="3" max="3" width="7.85546875" style="2" customWidth="1"/>
    <col min="4" max="4" width="13.85546875" style="2" customWidth="1"/>
    <col min="5" max="5" width="2.42578125" style="2" customWidth="1"/>
    <col min="6" max="6" width="12.85546875" style="2" customWidth="1"/>
    <col min="7" max="7" width="7.85546875" style="2" customWidth="1"/>
    <col min="8" max="8" width="12.42578125" style="2" customWidth="1"/>
    <col min="9" max="9" width="27.85546875" style="2" customWidth="1"/>
    <col min="10" max="16384" width="8.7109375" style="2"/>
  </cols>
  <sheetData>
    <row r="1" spans="1:8" ht="12.75">
      <c r="A1" s="2" t="s">
        <v>95</v>
      </c>
      <c r="E1" s="75"/>
    </row>
    <row r="2" spans="1:8" ht="12.75">
      <c r="A2" s="72"/>
      <c r="B2" s="72"/>
      <c r="C2" s="72"/>
      <c r="D2" s="72"/>
      <c r="E2" s="72"/>
      <c r="F2" s="72"/>
      <c r="G2" s="72"/>
      <c r="H2" s="72"/>
    </row>
    <row r="3" spans="1:8" ht="12.75">
      <c r="A3" s="65"/>
      <c r="B3" s="147" t="s">
        <v>96</v>
      </c>
      <c r="C3" s="147"/>
      <c r="D3" s="147"/>
      <c r="E3" s="65"/>
      <c r="F3" s="147" t="s">
        <v>97</v>
      </c>
      <c r="G3" s="147"/>
      <c r="H3" s="147"/>
    </row>
    <row r="4" spans="1:8" ht="25.5">
      <c r="A4" s="72"/>
      <c r="B4" s="23" t="s">
        <v>98</v>
      </c>
      <c r="C4" s="23" t="s">
        <v>99</v>
      </c>
      <c r="D4" s="23" t="s">
        <v>81</v>
      </c>
      <c r="E4" s="74"/>
      <c r="F4" s="23" t="s">
        <v>98</v>
      </c>
      <c r="G4" s="23" t="s">
        <v>99</v>
      </c>
      <c r="H4" s="23" t="s">
        <v>81</v>
      </c>
    </row>
    <row r="5" spans="1:8" ht="12.75">
      <c r="A5" s="2" t="s">
        <v>100</v>
      </c>
      <c r="B5" s="63">
        <v>20.817091454272862</v>
      </c>
      <c r="C5" s="63">
        <v>28.009455190217125</v>
      </c>
      <c r="D5" s="91">
        <v>10.129761433201296</v>
      </c>
      <c r="E5" s="63"/>
      <c r="F5" s="63">
        <v>19.941002949852507</v>
      </c>
      <c r="G5" s="63">
        <v>33.014134522348904</v>
      </c>
      <c r="H5" s="91">
        <v>19.584023668639052</v>
      </c>
    </row>
    <row r="6" spans="1:8" ht="12.75">
      <c r="A6" s="2" t="s">
        <v>101</v>
      </c>
      <c r="B6" s="63">
        <v>17.040854572713641</v>
      </c>
      <c r="C6" s="63">
        <v>28.730119712057796</v>
      </c>
      <c r="D6" s="91">
        <v>12.692894534257121</v>
      </c>
      <c r="E6" s="63"/>
      <c r="F6" s="63">
        <v>22.625368731563423</v>
      </c>
      <c r="G6" s="63">
        <v>32.934908379966288</v>
      </c>
      <c r="H6" s="91">
        <v>17.219074315514995</v>
      </c>
    </row>
    <row r="7" spans="1:8" ht="12.75">
      <c r="A7" s="2" t="s">
        <v>102</v>
      </c>
      <c r="B7" s="63">
        <v>16.516116941529233</v>
      </c>
      <c r="C7" s="63">
        <v>13.964178858524251</v>
      </c>
      <c r="D7" s="91">
        <v>6.3653466469987521</v>
      </c>
      <c r="E7" s="63"/>
      <c r="F7" s="63">
        <v>13.156342182890857</v>
      </c>
      <c r="G7" s="63">
        <v>11.461257244316766</v>
      </c>
      <c r="H7" s="91">
        <v>10.304955156950673</v>
      </c>
    </row>
    <row r="8" spans="1:8" ht="12.75">
      <c r="A8" s="2" t="s">
        <v>103</v>
      </c>
      <c r="B8" s="63">
        <v>29.574587706146925</v>
      </c>
      <c r="C8" s="63">
        <v>20.662911291999816</v>
      </c>
      <c r="D8" s="91">
        <v>5.2600202775489517</v>
      </c>
      <c r="E8" s="63"/>
      <c r="F8" s="63">
        <v>30.265486725663713</v>
      </c>
      <c r="G8" s="63">
        <v>14.238187150252864</v>
      </c>
      <c r="H8" s="91">
        <v>5.5648830409356727</v>
      </c>
    </row>
    <row r="9" spans="1:8" ht="12.75">
      <c r="A9" s="2" t="s">
        <v>104</v>
      </c>
      <c r="B9" s="63">
        <v>16.05134932533733</v>
      </c>
      <c r="C9" s="63">
        <v>8.6333349472010124</v>
      </c>
      <c r="D9" s="91">
        <v>4.0493158201984825</v>
      </c>
      <c r="E9" s="63"/>
      <c r="F9" s="63">
        <v>14.011799410029498</v>
      </c>
      <c r="G9" s="63">
        <v>8.3515127031151799</v>
      </c>
      <c r="H9" s="91">
        <v>7.0505052631578939</v>
      </c>
    </row>
    <row r="10" spans="1:8" ht="12.75">
      <c r="A10" s="88" t="s">
        <v>4</v>
      </c>
      <c r="B10" s="89">
        <v>53360</v>
      </c>
      <c r="C10" s="89">
        <v>401726.45</v>
      </c>
      <c r="D10" s="92">
        <v>7.5286066341829088</v>
      </c>
      <c r="E10" s="90"/>
      <c r="F10" s="89">
        <v>3390</v>
      </c>
      <c r="G10" s="89">
        <v>40100.400000000001</v>
      </c>
      <c r="H10" s="92">
        <v>11.829026548672568</v>
      </c>
    </row>
    <row r="12" spans="1:8" ht="12.75">
      <c r="A12" s="50" t="s">
        <v>105</v>
      </c>
      <c r="F12" s="63"/>
      <c r="G12" s="63"/>
    </row>
    <row r="13" spans="1:8" ht="12.75">
      <c r="B13" s="63"/>
      <c r="C13" s="63"/>
      <c r="F13" s="63"/>
      <c r="G13" s="63"/>
    </row>
    <row r="14" spans="1:8" ht="12.75">
      <c r="B14" s="63"/>
      <c r="C14" s="63"/>
    </row>
  </sheetData>
  <mergeCells count="2">
    <mergeCell ref="F3:H3"/>
    <mergeCell ref="B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6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31.42578125" style="2" customWidth="1"/>
    <col min="2" max="4" width="8.7109375" style="2"/>
    <col min="5" max="5" width="2.5703125" style="2" customWidth="1"/>
    <col min="6" max="8" width="8.7109375" style="2"/>
    <col min="9" max="9" width="2.42578125" style="2" customWidth="1"/>
    <col min="10" max="12" width="8.7109375" style="2"/>
    <col min="13" max="13" width="2.28515625" style="2" customWidth="1"/>
    <col min="14" max="16384" width="8.7109375" style="2"/>
  </cols>
  <sheetData>
    <row r="1" spans="1:16" ht="12.75">
      <c r="A1" s="2" t="s">
        <v>106</v>
      </c>
    </row>
    <row r="2" spans="1:16" ht="12.75">
      <c r="A2" s="73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2.75">
      <c r="A3" s="2" t="s">
        <v>107</v>
      </c>
      <c r="B3" s="147" t="s">
        <v>108</v>
      </c>
      <c r="C3" s="147"/>
      <c r="D3" s="147"/>
      <c r="F3" s="147" t="s">
        <v>109</v>
      </c>
      <c r="G3" s="147"/>
      <c r="H3" s="147"/>
      <c r="J3" s="147" t="s">
        <v>110</v>
      </c>
      <c r="K3" s="147"/>
      <c r="L3" s="147"/>
      <c r="N3" s="147" t="s">
        <v>111</v>
      </c>
      <c r="O3" s="147"/>
      <c r="P3" s="147"/>
    </row>
    <row r="4" spans="1:16" s="70" customFormat="1" ht="25.5">
      <c r="A4" s="93" t="s">
        <v>112</v>
      </c>
      <c r="B4" s="74">
        <v>2017</v>
      </c>
      <c r="C4" s="74" t="s">
        <v>113</v>
      </c>
      <c r="D4" s="74" t="s">
        <v>114</v>
      </c>
      <c r="E4" s="74"/>
      <c r="F4" s="74">
        <v>2017</v>
      </c>
      <c r="G4" s="74" t="s">
        <v>113</v>
      </c>
      <c r="H4" s="74" t="s">
        <v>114</v>
      </c>
      <c r="I4" s="74"/>
      <c r="J4" s="74">
        <v>2017</v>
      </c>
      <c r="K4" s="74" t="s">
        <v>113</v>
      </c>
      <c r="L4" s="74" t="s">
        <v>114</v>
      </c>
      <c r="M4" s="74"/>
      <c r="N4" s="74">
        <v>2017</v>
      </c>
      <c r="O4" s="74" t="s">
        <v>113</v>
      </c>
      <c r="P4" s="74" t="s">
        <v>114</v>
      </c>
    </row>
    <row r="5" spans="1:16" s="70" customFormat="1">
      <c r="A5" s="82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</row>
    <row r="6" spans="1:16">
      <c r="A6" s="2" t="s">
        <v>115</v>
      </c>
      <c r="B6" s="62">
        <v>1540</v>
      </c>
      <c r="C6" s="63">
        <v>26.97967764540995</v>
      </c>
      <c r="D6" s="91">
        <v>8.1460674157303377</v>
      </c>
      <c r="F6" s="62">
        <v>212953</v>
      </c>
      <c r="G6" s="91">
        <v>29.343443668822665</v>
      </c>
      <c r="H6" s="91">
        <v>-4.3548365364317823</v>
      </c>
      <c r="J6" s="62">
        <v>7786.7527835800001</v>
      </c>
      <c r="K6" s="91">
        <v>20.084901726616717</v>
      </c>
      <c r="L6" s="91">
        <v>-0.43762188828761128</v>
      </c>
      <c r="N6" s="62">
        <v>9696</v>
      </c>
      <c r="O6" s="91">
        <v>10.216424672834174</v>
      </c>
      <c r="P6" s="91">
        <v>-39.145170401054415</v>
      </c>
    </row>
    <row r="7" spans="1:16">
      <c r="A7" s="2" t="s">
        <v>116</v>
      </c>
      <c r="B7" s="62">
        <v>1184</v>
      </c>
      <c r="C7" s="63">
        <v>20.74281709880869</v>
      </c>
      <c r="D7" s="91">
        <v>19.114688128772634</v>
      </c>
      <c r="F7" s="62">
        <v>81013</v>
      </c>
      <c r="G7" s="91">
        <v>11.163028470800276</v>
      </c>
      <c r="H7" s="91">
        <v>-5.510975296834542</v>
      </c>
      <c r="J7" s="62">
        <v>8706.1595108500005</v>
      </c>
      <c r="K7" s="91">
        <v>22.456390109161507</v>
      </c>
      <c r="L7" s="91">
        <v>-1.3658370844538419</v>
      </c>
      <c r="N7" s="62">
        <v>31002</v>
      </c>
      <c r="O7" s="91">
        <v>32.666006364191936</v>
      </c>
      <c r="P7" s="91">
        <v>-5.302706335145702</v>
      </c>
    </row>
    <row r="8" spans="1:16">
      <c r="A8" s="2" t="s">
        <v>117</v>
      </c>
      <c r="B8" s="62">
        <v>731</v>
      </c>
      <c r="C8" s="63">
        <v>12.806587245970569</v>
      </c>
      <c r="D8" s="91">
        <v>12.982998454404946</v>
      </c>
      <c r="F8" s="62">
        <v>23180</v>
      </c>
      <c r="G8" s="91">
        <v>3.1940429308030858</v>
      </c>
      <c r="H8" s="91">
        <v>-7.902578568874409</v>
      </c>
      <c r="J8" s="62">
        <v>7559.4022081999992</v>
      </c>
      <c r="K8" s="91">
        <v>19.498480905138205</v>
      </c>
      <c r="L8" s="91">
        <v>-2.0508594719061382</v>
      </c>
      <c r="N8" s="62">
        <v>13903</v>
      </c>
      <c r="O8" s="91">
        <v>14.649231871536047</v>
      </c>
      <c r="P8" s="91">
        <v>-2.6605054960442485</v>
      </c>
    </row>
    <row r="9" spans="1:16">
      <c r="A9" s="2" t="s">
        <v>118</v>
      </c>
      <c r="B9" s="62">
        <v>548</v>
      </c>
      <c r="C9" s="63">
        <v>9.6005606166783455</v>
      </c>
      <c r="D9" s="91">
        <v>12.525667351129362</v>
      </c>
      <c r="F9" s="62">
        <v>142518</v>
      </c>
      <c r="G9" s="91">
        <v>19.637990095435466</v>
      </c>
      <c r="H9" s="91">
        <v>-6.5615042681247795</v>
      </c>
      <c r="J9" s="62">
        <v>5495.6259454599995</v>
      </c>
      <c r="K9" s="91">
        <v>14.17524224906262</v>
      </c>
      <c r="L9" s="91">
        <v>5.6701851707235411</v>
      </c>
      <c r="N9" s="62">
        <v>10136</v>
      </c>
      <c r="O9" s="91">
        <v>10.680041304027142</v>
      </c>
      <c r="P9" s="91">
        <v>4.3764802800947376</v>
      </c>
    </row>
    <row r="10" spans="1:16">
      <c r="A10" s="2" t="s">
        <v>119</v>
      </c>
      <c r="B10" s="62">
        <v>464</v>
      </c>
      <c r="C10" s="63">
        <v>8.1289418360196226</v>
      </c>
      <c r="D10" s="91">
        <v>20.207253886010363</v>
      </c>
      <c r="F10" s="62">
        <v>13009</v>
      </c>
      <c r="G10" s="91">
        <v>1.7925498052984183</v>
      </c>
      <c r="H10" s="91">
        <v>-3.9642698951720066</v>
      </c>
      <c r="J10" s="62">
        <v>8108.5014651599995</v>
      </c>
      <c r="K10" s="91">
        <v>20.914810011855963</v>
      </c>
      <c r="L10" s="91">
        <v>-10.033335922692226</v>
      </c>
      <c r="N10" s="62">
        <v>21310</v>
      </c>
      <c r="O10" s="91">
        <v>22.453796388004974</v>
      </c>
      <c r="P10" s="91">
        <v>-4.4008792786326323</v>
      </c>
    </row>
    <row r="11" spans="1:16">
      <c r="A11" s="2" t="s">
        <v>120</v>
      </c>
      <c r="B11" s="62">
        <v>357</v>
      </c>
      <c r="C11" s="63">
        <v>6.2543798177995793</v>
      </c>
      <c r="D11" s="91">
        <v>34.716981132075468</v>
      </c>
      <c r="F11" s="62">
        <v>225169</v>
      </c>
      <c r="G11" s="91">
        <v>31.026723584383088</v>
      </c>
      <c r="H11" s="91">
        <v>-4.198487897650157</v>
      </c>
      <c r="J11" s="62">
        <v>237.28768844000001</v>
      </c>
      <c r="K11" s="91">
        <v>0.61205229390399363</v>
      </c>
      <c r="L11" s="91">
        <v>-3.950386590405869</v>
      </c>
      <c r="N11" s="62">
        <v>1323</v>
      </c>
      <c r="O11" s="91">
        <v>1.3940109160643164</v>
      </c>
      <c r="P11" s="91">
        <v>-1.7087667161961366</v>
      </c>
    </row>
    <row r="12" spans="1:16">
      <c r="A12" s="2" t="s">
        <v>121</v>
      </c>
      <c r="B12" s="62">
        <v>409</v>
      </c>
      <c r="C12" s="63">
        <v>7.1653819201121234</v>
      </c>
      <c r="D12" s="91">
        <v>50.367647058823529</v>
      </c>
      <c r="F12" s="62">
        <v>6348</v>
      </c>
      <c r="G12" s="91">
        <v>0.87471029010949031</v>
      </c>
      <c r="H12" s="91">
        <v>-8.6487264354583395</v>
      </c>
      <c r="J12" s="62">
        <v>229.22347694000001</v>
      </c>
      <c r="K12" s="91">
        <v>0.59125172401538773</v>
      </c>
      <c r="L12" s="91">
        <v>-19.570709845614033</v>
      </c>
      <c r="N12" s="62">
        <v>3325</v>
      </c>
      <c r="O12" s="91">
        <v>3.5034665879923295</v>
      </c>
      <c r="P12" s="91">
        <v>-4.0957600230747042</v>
      </c>
    </row>
    <row r="13" spans="1:16">
      <c r="A13" s="2" t="s">
        <v>122</v>
      </c>
      <c r="B13" s="62">
        <v>475</v>
      </c>
      <c r="C13" s="63">
        <v>8.3216538192011225</v>
      </c>
      <c r="D13" s="142">
        <v>427.77777777777777</v>
      </c>
      <c r="F13" s="62">
        <v>21536</v>
      </c>
      <c r="G13" s="91">
        <v>2.9675111543475086</v>
      </c>
      <c r="H13" s="91">
        <v>26.088992974238877</v>
      </c>
      <c r="J13" s="62">
        <v>646.23230035999995</v>
      </c>
      <c r="K13" s="91">
        <v>1.6668709802455883</v>
      </c>
      <c r="L13" s="91">
        <v>28.967426148784487</v>
      </c>
      <c r="N13" s="62">
        <v>4211</v>
      </c>
      <c r="O13" s="91">
        <v>4.4370218953490825</v>
      </c>
      <c r="P13" s="142">
        <v>238.23293172690762</v>
      </c>
    </row>
    <row r="14" spans="1:16">
      <c r="A14" s="88" t="s">
        <v>4</v>
      </c>
      <c r="B14" s="89">
        <v>5708</v>
      </c>
      <c r="C14" s="90">
        <v>100</v>
      </c>
      <c r="D14" s="92">
        <v>25.038335158817087</v>
      </c>
      <c r="E14" s="88"/>
      <c r="F14" s="89">
        <v>725726</v>
      </c>
      <c r="G14" s="92">
        <v>100</v>
      </c>
      <c r="H14" s="92">
        <v>-4.3453618982092914</v>
      </c>
      <c r="I14" s="88"/>
      <c r="J14" s="89">
        <v>38769.185378990005</v>
      </c>
      <c r="K14" s="92">
        <v>100</v>
      </c>
      <c r="L14" s="92">
        <v>-2.1277393883699558</v>
      </c>
      <c r="M14" s="88"/>
      <c r="N14" s="89">
        <v>94906</v>
      </c>
      <c r="O14" s="92">
        <v>100</v>
      </c>
      <c r="P14" s="92">
        <v>-6.0466865978973212</v>
      </c>
    </row>
    <row r="16" spans="1:16" ht="12.75">
      <c r="A16" s="2" t="s">
        <v>123</v>
      </c>
    </row>
    <row r="18" spans="3:16" ht="12.75">
      <c r="C18" s="63"/>
      <c r="D18" s="63"/>
      <c r="G18" s="63"/>
      <c r="H18" s="63"/>
      <c r="K18" s="63"/>
      <c r="L18" s="63"/>
      <c r="O18" s="63"/>
      <c r="P18" s="63"/>
    </row>
    <row r="19" spans="3:16" ht="12.75">
      <c r="C19" s="63"/>
      <c r="D19" s="63"/>
      <c r="G19" s="63"/>
      <c r="H19" s="63"/>
      <c r="K19" s="63"/>
      <c r="L19" s="63"/>
      <c r="O19" s="63"/>
      <c r="P19" s="63"/>
    </row>
    <row r="20" spans="3:16" ht="12.75">
      <c r="C20" s="63"/>
      <c r="D20" s="63"/>
      <c r="G20" s="63"/>
      <c r="H20" s="63"/>
      <c r="K20" s="63"/>
      <c r="L20" s="63"/>
      <c r="O20" s="63"/>
      <c r="P20" s="63"/>
    </row>
    <row r="21" spans="3:16" ht="12.75">
      <c r="C21" s="63"/>
      <c r="D21" s="63"/>
      <c r="G21" s="63"/>
      <c r="H21" s="63"/>
      <c r="K21" s="63"/>
      <c r="L21" s="63"/>
      <c r="O21" s="63"/>
      <c r="P21" s="63"/>
    </row>
    <row r="22" spans="3:16" ht="12.75">
      <c r="C22" s="63"/>
      <c r="D22" s="63"/>
      <c r="G22" s="63"/>
      <c r="H22" s="63"/>
      <c r="K22" s="63"/>
      <c r="L22" s="63"/>
      <c r="O22" s="63"/>
      <c r="P22" s="63"/>
    </row>
    <row r="23" spans="3:16" ht="12.75">
      <c r="C23" s="63"/>
      <c r="D23" s="63"/>
      <c r="G23" s="63"/>
      <c r="H23" s="63"/>
      <c r="K23" s="63"/>
      <c r="L23" s="63"/>
      <c r="O23" s="63"/>
      <c r="P23" s="63"/>
    </row>
    <row r="24" spans="3:16" ht="12.75">
      <c r="C24" s="63"/>
      <c r="D24" s="63"/>
      <c r="G24" s="63"/>
      <c r="H24" s="63"/>
      <c r="K24" s="63"/>
      <c r="L24" s="63"/>
      <c r="O24" s="63"/>
      <c r="P24" s="63"/>
    </row>
    <row r="25" spans="3:16" ht="12.75">
      <c r="C25" s="63"/>
      <c r="D25" s="63"/>
      <c r="G25" s="63"/>
      <c r="H25" s="63"/>
      <c r="K25" s="63"/>
      <c r="L25" s="63"/>
      <c r="O25" s="63"/>
      <c r="P25" s="63"/>
    </row>
    <row r="26" spans="3:16" ht="12.75">
      <c r="C26" s="63"/>
      <c r="D26" s="63"/>
      <c r="G26" s="63"/>
      <c r="H26" s="63"/>
      <c r="K26" s="63"/>
      <c r="L26" s="63"/>
      <c r="O26" s="63"/>
      <c r="P26" s="63"/>
    </row>
  </sheetData>
  <mergeCells count="4">
    <mergeCell ref="B3:D3"/>
    <mergeCell ref="F3:H3"/>
    <mergeCell ref="J3:L3"/>
    <mergeCell ref="N3:P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31"/>
  <sheetViews>
    <sheetView zoomScale="80" zoomScaleNormal="80" workbookViewId="0">
      <selection activeCell="A2" sqref="A2"/>
    </sheetView>
  </sheetViews>
  <sheetFormatPr defaultColWidth="8.7109375" defaultRowHeight="12.95"/>
  <cols>
    <col min="1" max="1" width="17.5703125" style="2" customWidth="1"/>
    <col min="2" max="2" width="11" style="2" customWidth="1"/>
    <col min="3" max="5" width="9" style="2" bestFit="1" customWidth="1"/>
    <col min="6" max="6" width="11.85546875" style="2" customWidth="1"/>
    <col min="7" max="9" width="9" style="2" bestFit="1" customWidth="1"/>
    <col min="10" max="10" width="11.42578125" style="2" customWidth="1"/>
    <col min="11" max="11" width="9" style="2" bestFit="1" customWidth="1"/>
    <col min="12" max="12" width="9.85546875" style="2" customWidth="1"/>
    <col min="13" max="13" width="6.85546875" style="2" customWidth="1"/>
    <col min="14" max="14" width="9" style="2" bestFit="1" customWidth="1"/>
    <col min="15" max="16384" width="8.7109375" style="2"/>
  </cols>
  <sheetData>
    <row r="1" spans="1:15" ht="14.45">
      <c r="A1" s="2" t="s">
        <v>124</v>
      </c>
      <c r="F1" s="75"/>
      <c r="H1" s="75"/>
    </row>
    <row r="2" spans="1:15" ht="12.75">
      <c r="A2" s="94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5" ht="25.5">
      <c r="A3" s="71"/>
      <c r="B3" s="23" t="s">
        <v>125</v>
      </c>
      <c r="C3" s="23" t="s">
        <v>120</v>
      </c>
      <c r="D3" s="23" t="s">
        <v>126</v>
      </c>
      <c r="E3" s="23" t="s">
        <v>127</v>
      </c>
      <c r="F3" s="23" t="s">
        <v>128</v>
      </c>
      <c r="G3" s="23" t="s">
        <v>129</v>
      </c>
      <c r="H3" s="23" t="s">
        <v>117</v>
      </c>
      <c r="I3" s="23" t="s">
        <v>122</v>
      </c>
      <c r="J3" s="23" t="s">
        <v>130</v>
      </c>
      <c r="K3" s="23" t="s">
        <v>131</v>
      </c>
      <c r="L3" s="23" t="s">
        <v>118</v>
      </c>
      <c r="M3" s="23" t="s">
        <v>132</v>
      </c>
      <c r="N3" s="23" t="s">
        <v>4</v>
      </c>
    </row>
    <row r="4" spans="1:15" ht="12.75">
      <c r="A4" s="2" t="s">
        <v>41</v>
      </c>
      <c r="B4" s="2">
        <v>12</v>
      </c>
      <c r="D4" s="2">
        <v>3</v>
      </c>
      <c r="E4" s="2">
        <v>1</v>
      </c>
      <c r="F4" s="26" t="s">
        <v>75</v>
      </c>
      <c r="G4" s="26" t="s">
        <v>75</v>
      </c>
      <c r="H4" s="2">
        <v>2</v>
      </c>
      <c r="I4" s="2">
        <v>3</v>
      </c>
      <c r="J4" s="2">
        <v>1</v>
      </c>
      <c r="K4" s="26" t="s">
        <v>75</v>
      </c>
      <c r="L4" s="26" t="s">
        <v>75</v>
      </c>
      <c r="M4" s="26" t="s">
        <v>75</v>
      </c>
      <c r="N4" s="2">
        <f>SUM(B4:M4)</f>
        <v>22</v>
      </c>
      <c r="O4" s="68"/>
    </row>
    <row r="5" spans="1:15" ht="12.75">
      <c r="A5" s="2" t="s">
        <v>52</v>
      </c>
      <c r="C5" s="2">
        <v>4</v>
      </c>
      <c r="D5" s="26" t="s">
        <v>75</v>
      </c>
      <c r="F5" s="26" t="s">
        <v>75</v>
      </c>
      <c r="G5" s="26" t="s">
        <v>75</v>
      </c>
      <c r="I5" s="26" t="s">
        <v>75</v>
      </c>
      <c r="J5" s="26" t="s">
        <v>75</v>
      </c>
      <c r="K5" s="26" t="s">
        <v>75</v>
      </c>
      <c r="L5" s="26" t="s">
        <v>75</v>
      </c>
      <c r="M5" s="26" t="s">
        <v>75</v>
      </c>
      <c r="N5" s="2">
        <f t="shared" ref="N5:N11" si="0">SUM(B5:M5)</f>
        <v>4</v>
      </c>
      <c r="O5" s="68"/>
    </row>
    <row r="6" spans="1:15" ht="12.75">
      <c r="A6" s="2" t="s">
        <v>42</v>
      </c>
      <c r="B6" s="2">
        <v>22</v>
      </c>
      <c r="C6" s="2">
        <v>1</v>
      </c>
      <c r="D6" s="26" t="s">
        <v>75</v>
      </c>
      <c r="E6" s="2">
        <v>2</v>
      </c>
      <c r="F6" s="26" t="s">
        <v>75</v>
      </c>
      <c r="G6" s="2">
        <v>1</v>
      </c>
      <c r="H6" s="2">
        <v>9</v>
      </c>
      <c r="I6" s="26" t="s">
        <v>75</v>
      </c>
      <c r="J6" s="2">
        <v>1</v>
      </c>
      <c r="K6" s="26" t="s">
        <v>75</v>
      </c>
      <c r="L6" s="26" t="s">
        <v>75</v>
      </c>
      <c r="M6" s="26" t="s">
        <v>75</v>
      </c>
      <c r="N6" s="2">
        <f t="shared" si="0"/>
        <v>36</v>
      </c>
      <c r="O6" s="68"/>
    </row>
    <row r="7" spans="1:15" ht="12.75">
      <c r="A7" s="2" t="s">
        <v>133</v>
      </c>
      <c r="B7" s="2">
        <v>5</v>
      </c>
      <c r="C7" s="26" t="s">
        <v>75</v>
      </c>
      <c r="D7" s="26" t="s">
        <v>75</v>
      </c>
      <c r="E7" s="26" t="s">
        <v>75</v>
      </c>
      <c r="F7" s="26" t="s">
        <v>75</v>
      </c>
      <c r="G7" s="26" t="s">
        <v>75</v>
      </c>
      <c r="H7" s="26" t="s">
        <v>75</v>
      </c>
      <c r="I7" s="26" t="s">
        <v>75</v>
      </c>
      <c r="J7" s="2">
        <v>1</v>
      </c>
      <c r="K7" s="26" t="s">
        <v>75</v>
      </c>
      <c r="L7" s="26" t="s">
        <v>75</v>
      </c>
      <c r="M7" s="26" t="s">
        <v>75</v>
      </c>
      <c r="N7" s="2">
        <f t="shared" si="0"/>
        <v>6</v>
      </c>
      <c r="O7" s="68"/>
    </row>
    <row r="8" spans="1:15" ht="12.75">
      <c r="A8" s="2" t="s">
        <v>134</v>
      </c>
      <c r="B8" s="2">
        <v>3</v>
      </c>
      <c r="C8" s="26" t="s">
        <v>75</v>
      </c>
      <c r="D8" s="26" t="s">
        <v>75</v>
      </c>
      <c r="E8" s="26" t="s">
        <v>75</v>
      </c>
      <c r="F8" s="26" t="s">
        <v>75</v>
      </c>
      <c r="G8" s="26" t="s">
        <v>75</v>
      </c>
      <c r="H8" s="26" t="s">
        <v>75</v>
      </c>
      <c r="I8" s="26" t="s">
        <v>75</v>
      </c>
      <c r="J8" s="26" t="s">
        <v>75</v>
      </c>
      <c r="K8" s="26" t="s">
        <v>75</v>
      </c>
      <c r="L8" s="26" t="s">
        <v>75</v>
      </c>
      <c r="M8" s="26" t="s">
        <v>75</v>
      </c>
      <c r="N8" s="2">
        <f t="shared" si="0"/>
        <v>3</v>
      </c>
      <c r="O8" s="68"/>
    </row>
    <row r="9" spans="1:15" ht="12.75">
      <c r="A9" s="2" t="s">
        <v>45</v>
      </c>
      <c r="B9" s="2">
        <v>18</v>
      </c>
      <c r="C9" s="2">
        <v>2</v>
      </c>
      <c r="D9" s="26" t="s">
        <v>75</v>
      </c>
      <c r="E9" s="26" t="s">
        <v>75</v>
      </c>
      <c r="F9" s="2">
        <v>1</v>
      </c>
      <c r="G9" s="2">
        <v>2</v>
      </c>
      <c r="H9" s="2">
        <v>7</v>
      </c>
      <c r="I9" s="26" t="s">
        <v>75</v>
      </c>
      <c r="J9" s="26" t="s">
        <v>75</v>
      </c>
      <c r="K9" s="26" t="s">
        <v>75</v>
      </c>
      <c r="L9" s="2">
        <v>1</v>
      </c>
      <c r="M9" s="2">
        <v>2</v>
      </c>
      <c r="N9" s="2">
        <f t="shared" si="0"/>
        <v>33</v>
      </c>
      <c r="O9" s="68"/>
    </row>
    <row r="10" spans="1:15" ht="12.75">
      <c r="A10" s="2" t="s">
        <v>53</v>
      </c>
      <c r="B10" s="2">
        <v>2</v>
      </c>
      <c r="C10" s="26" t="s">
        <v>75</v>
      </c>
      <c r="D10" s="26" t="s">
        <v>75</v>
      </c>
      <c r="E10" s="26" t="s">
        <v>75</v>
      </c>
      <c r="I10" s="26" t="s">
        <v>75</v>
      </c>
      <c r="J10" s="26" t="s">
        <v>75</v>
      </c>
      <c r="K10" s="26" t="s">
        <v>75</v>
      </c>
      <c r="L10" s="26" t="s">
        <v>75</v>
      </c>
      <c r="M10" s="26" t="s">
        <v>75</v>
      </c>
      <c r="N10" s="2">
        <f t="shared" si="0"/>
        <v>2</v>
      </c>
      <c r="O10" s="68"/>
    </row>
    <row r="11" spans="1:15" ht="12.75">
      <c r="A11" s="2" t="s">
        <v>46</v>
      </c>
      <c r="B11" s="2">
        <v>33</v>
      </c>
      <c r="C11" s="2">
        <v>1</v>
      </c>
      <c r="D11" s="2">
        <v>3</v>
      </c>
      <c r="E11" s="2">
        <v>1</v>
      </c>
      <c r="F11" s="2">
        <v>1</v>
      </c>
      <c r="G11" s="2">
        <v>1</v>
      </c>
      <c r="H11" s="2">
        <v>6</v>
      </c>
      <c r="I11" s="2">
        <v>3</v>
      </c>
      <c r="J11" s="2">
        <v>1</v>
      </c>
      <c r="K11" s="2">
        <v>1</v>
      </c>
      <c r="N11" s="2">
        <f t="shared" si="0"/>
        <v>51</v>
      </c>
      <c r="O11" s="68"/>
    </row>
    <row r="12" spans="1:15" ht="12.75">
      <c r="A12" s="2" t="s">
        <v>49</v>
      </c>
      <c r="B12" s="2">
        <v>5</v>
      </c>
      <c r="C12" s="2">
        <v>5</v>
      </c>
      <c r="D12" s="2">
        <v>3</v>
      </c>
      <c r="E12" s="26" t="s">
        <v>75</v>
      </c>
      <c r="F12" s="26" t="s">
        <v>75</v>
      </c>
      <c r="G12" s="26" t="s">
        <v>75</v>
      </c>
      <c r="H12" s="2">
        <v>3</v>
      </c>
      <c r="I12" s="2">
        <v>1</v>
      </c>
      <c r="J12" s="26" t="s">
        <v>75</v>
      </c>
      <c r="K12" s="26" t="s">
        <v>75</v>
      </c>
      <c r="L12" s="26" t="s">
        <v>75</v>
      </c>
      <c r="M12" s="2">
        <v>1</v>
      </c>
      <c r="N12" s="2">
        <f t="shared" ref="N12:N15" si="1">SUM(B12:M12)</f>
        <v>18</v>
      </c>
      <c r="O12" s="68"/>
    </row>
    <row r="13" spans="1:15" ht="12.75">
      <c r="A13" s="2" t="s">
        <v>44</v>
      </c>
      <c r="B13" s="2">
        <v>5</v>
      </c>
      <c r="C13" s="2">
        <v>3</v>
      </c>
      <c r="E13" s="26" t="s">
        <v>75</v>
      </c>
      <c r="F13" s="26" t="s">
        <v>75</v>
      </c>
      <c r="G13" s="26" t="s">
        <v>75</v>
      </c>
      <c r="H13" s="2">
        <v>1</v>
      </c>
      <c r="I13" s="26" t="s">
        <v>75</v>
      </c>
      <c r="J13" s="26" t="s">
        <v>75</v>
      </c>
      <c r="K13" s="26" t="s">
        <v>75</v>
      </c>
      <c r="L13" s="26" t="s">
        <v>75</v>
      </c>
      <c r="N13" s="2">
        <f t="shared" si="1"/>
        <v>9</v>
      </c>
      <c r="O13" s="68"/>
    </row>
    <row r="14" spans="1:15" ht="12.75">
      <c r="A14" s="2" t="s">
        <v>54</v>
      </c>
      <c r="C14" s="2">
        <v>4</v>
      </c>
      <c r="E14" s="26" t="s">
        <v>75</v>
      </c>
      <c r="F14" s="26" t="s">
        <v>75</v>
      </c>
      <c r="G14" s="26" t="s">
        <v>75</v>
      </c>
      <c r="H14" s="2">
        <v>1</v>
      </c>
      <c r="I14" s="26" t="s">
        <v>75</v>
      </c>
      <c r="J14" s="26" t="s">
        <v>75</v>
      </c>
      <c r="K14" s="26" t="s">
        <v>75</v>
      </c>
      <c r="L14" s="26" t="s">
        <v>75</v>
      </c>
      <c r="M14" s="2">
        <v>1</v>
      </c>
      <c r="N14" s="2">
        <f t="shared" si="1"/>
        <v>6</v>
      </c>
      <c r="O14" s="68"/>
    </row>
    <row r="15" spans="1:15" ht="12.75">
      <c r="A15" s="2" t="s">
        <v>50</v>
      </c>
      <c r="B15" s="2">
        <v>40</v>
      </c>
      <c r="C15" s="2">
        <v>10</v>
      </c>
      <c r="E15" s="26" t="s">
        <v>75</v>
      </c>
      <c r="F15" s="26" t="s">
        <v>75</v>
      </c>
      <c r="G15" s="26" t="s">
        <v>75</v>
      </c>
      <c r="H15" s="2">
        <v>2</v>
      </c>
      <c r="I15" s="2">
        <v>1</v>
      </c>
      <c r="J15" s="2">
        <v>1</v>
      </c>
      <c r="K15" s="26" t="s">
        <v>75</v>
      </c>
      <c r="L15" s="26" t="s">
        <v>75</v>
      </c>
      <c r="M15" s="26" t="s">
        <v>75</v>
      </c>
      <c r="N15" s="2">
        <f t="shared" si="1"/>
        <v>54</v>
      </c>
      <c r="O15" s="68"/>
    </row>
    <row r="16" spans="1:15" ht="12.75">
      <c r="A16" s="2" t="s">
        <v>48</v>
      </c>
      <c r="B16" s="2">
        <v>6</v>
      </c>
      <c r="C16" s="2">
        <v>7</v>
      </c>
      <c r="D16" s="26" t="s">
        <v>75</v>
      </c>
      <c r="E16" s="26" t="s">
        <v>75</v>
      </c>
      <c r="F16" s="2">
        <v>1</v>
      </c>
      <c r="G16" s="26" t="s">
        <v>75</v>
      </c>
      <c r="H16" s="2">
        <v>1</v>
      </c>
      <c r="I16" s="26" t="s">
        <v>75</v>
      </c>
      <c r="J16" s="2">
        <v>1</v>
      </c>
      <c r="K16" s="26" t="s">
        <v>75</v>
      </c>
      <c r="L16" s="26" t="s">
        <v>75</v>
      </c>
      <c r="M16" s="26" t="s">
        <v>75</v>
      </c>
      <c r="N16" s="2">
        <f t="shared" ref="N16:N23" si="2">SUM(B16:M16)</f>
        <v>16</v>
      </c>
      <c r="O16" s="68"/>
    </row>
    <row r="17" spans="1:16" ht="12.75">
      <c r="A17" s="2" t="s">
        <v>43</v>
      </c>
      <c r="B17" s="2">
        <v>34</v>
      </c>
      <c r="C17" s="2">
        <v>11</v>
      </c>
      <c r="D17" s="26" t="s">
        <v>75</v>
      </c>
      <c r="E17" s="26" t="s">
        <v>75</v>
      </c>
      <c r="F17" s="26" t="s">
        <v>75</v>
      </c>
      <c r="G17" s="26" t="s">
        <v>75</v>
      </c>
      <c r="H17" s="26" t="s">
        <v>75</v>
      </c>
      <c r="I17" s="26" t="s">
        <v>75</v>
      </c>
      <c r="J17" s="2">
        <v>5</v>
      </c>
      <c r="K17" s="26" t="s">
        <v>75</v>
      </c>
      <c r="L17" s="26" t="s">
        <v>75</v>
      </c>
      <c r="M17" s="2">
        <v>3</v>
      </c>
      <c r="N17" s="2">
        <f t="shared" si="2"/>
        <v>53</v>
      </c>
      <c r="O17" s="68"/>
    </row>
    <row r="18" spans="1:16" ht="12.75">
      <c r="A18" s="2" t="s">
        <v>59</v>
      </c>
      <c r="B18" s="2">
        <v>2</v>
      </c>
      <c r="C18" s="2">
        <v>7</v>
      </c>
      <c r="D18" s="26" t="s">
        <v>75</v>
      </c>
      <c r="E18" s="26" t="s">
        <v>75</v>
      </c>
      <c r="F18" s="26" t="s">
        <v>75</v>
      </c>
      <c r="G18" s="26" t="s">
        <v>75</v>
      </c>
      <c r="H18" s="26" t="s">
        <v>75</v>
      </c>
      <c r="I18" s="26" t="s">
        <v>75</v>
      </c>
      <c r="J18" s="26" t="s">
        <v>75</v>
      </c>
      <c r="K18" s="26" t="s">
        <v>75</v>
      </c>
      <c r="L18" s="26" t="s">
        <v>75</v>
      </c>
      <c r="M18" s="26" t="s">
        <v>75</v>
      </c>
      <c r="N18" s="2">
        <f t="shared" si="2"/>
        <v>9</v>
      </c>
      <c r="O18" s="68"/>
    </row>
    <row r="19" spans="1:16" ht="12.75">
      <c r="A19" s="2" t="s">
        <v>57</v>
      </c>
      <c r="B19" s="2">
        <v>9</v>
      </c>
      <c r="C19" s="2">
        <v>7</v>
      </c>
      <c r="D19" s="2">
        <v>1</v>
      </c>
      <c r="E19" s="26" t="s">
        <v>75</v>
      </c>
      <c r="F19" s="26" t="s">
        <v>75</v>
      </c>
      <c r="G19" s="26" t="s">
        <v>75</v>
      </c>
      <c r="H19" s="2">
        <v>1</v>
      </c>
      <c r="I19" s="26" t="s">
        <v>75</v>
      </c>
      <c r="J19" s="26" t="s">
        <v>75</v>
      </c>
      <c r="K19" s="26" t="s">
        <v>75</v>
      </c>
      <c r="L19" s="2">
        <v>1</v>
      </c>
      <c r="M19" s="26" t="s">
        <v>75</v>
      </c>
      <c r="N19" s="2">
        <f t="shared" si="2"/>
        <v>19</v>
      </c>
      <c r="O19" s="68"/>
    </row>
    <row r="20" spans="1:16" ht="12.75">
      <c r="A20" s="2" t="s">
        <v>55</v>
      </c>
      <c r="B20" s="2">
        <v>34</v>
      </c>
      <c r="C20" s="2">
        <v>39</v>
      </c>
      <c r="D20" s="2">
        <v>2</v>
      </c>
      <c r="E20" s="26" t="s">
        <v>75</v>
      </c>
      <c r="F20" s="2">
        <v>1</v>
      </c>
      <c r="G20" s="2">
        <v>1</v>
      </c>
      <c r="H20" s="2">
        <v>2</v>
      </c>
      <c r="I20" s="26" t="s">
        <v>75</v>
      </c>
      <c r="J20" s="26" t="s">
        <v>75</v>
      </c>
      <c r="K20" s="26" t="s">
        <v>75</v>
      </c>
      <c r="L20" s="2">
        <v>5</v>
      </c>
      <c r="M20" s="26" t="s">
        <v>75</v>
      </c>
      <c r="N20" s="2">
        <f t="shared" si="2"/>
        <v>84</v>
      </c>
      <c r="O20" s="68"/>
    </row>
    <row r="21" spans="1:16" ht="12.75">
      <c r="A21" s="2" t="s">
        <v>56</v>
      </c>
      <c r="B21" s="2">
        <v>18</v>
      </c>
      <c r="C21" s="2">
        <v>25</v>
      </c>
      <c r="D21" s="26" t="s">
        <v>75</v>
      </c>
      <c r="E21" s="26" t="s">
        <v>75</v>
      </c>
      <c r="F21" s="26" t="s">
        <v>75</v>
      </c>
      <c r="G21" s="2">
        <v>2</v>
      </c>
      <c r="H21" s="2">
        <v>2</v>
      </c>
      <c r="I21" s="2">
        <v>1</v>
      </c>
      <c r="J21" s="2">
        <v>1</v>
      </c>
      <c r="K21" s="26" t="s">
        <v>75</v>
      </c>
      <c r="L21" s="26" t="s">
        <v>75</v>
      </c>
      <c r="M21" s="26" t="s">
        <v>75</v>
      </c>
      <c r="N21" s="2">
        <f t="shared" si="2"/>
        <v>49</v>
      </c>
      <c r="O21" s="68"/>
    </row>
    <row r="22" spans="1:16" ht="12.75">
      <c r="A22" s="2" t="s">
        <v>51</v>
      </c>
      <c r="B22" s="2">
        <v>56</v>
      </c>
      <c r="C22" s="2">
        <v>20</v>
      </c>
      <c r="D22" s="26" t="s">
        <v>75</v>
      </c>
      <c r="E22" s="26" t="s">
        <v>75</v>
      </c>
      <c r="F22" s="26" t="s">
        <v>75</v>
      </c>
      <c r="H22" s="2">
        <v>3</v>
      </c>
      <c r="I22" s="26" t="s">
        <v>75</v>
      </c>
      <c r="J22" s="26" t="s">
        <v>75</v>
      </c>
      <c r="K22" s="26" t="s">
        <v>75</v>
      </c>
      <c r="L22" s="26" t="s">
        <v>75</v>
      </c>
      <c r="M22" s="26" t="s">
        <v>75</v>
      </c>
      <c r="N22" s="2">
        <f t="shared" si="2"/>
        <v>79</v>
      </c>
      <c r="O22" s="68"/>
    </row>
    <row r="23" spans="1:16" ht="12.75">
      <c r="A23" s="2" t="s">
        <v>47</v>
      </c>
      <c r="B23" s="2">
        <v>10</v>
      </c>
      <c r="C23" s="2">
        <v>5</v>
      </c>
      <c r="D23" s="2">
        <v>2</v>
      </c>
      <c r="E23" s="26" t="s">
        <v>75</v>
      </c>
      <c r="F23" s="2">
        <v>1</v>
      </c>
      <c r="G23" s="2">
        <v>1</v>
      </c>
      <c r="H23" s="2">
        <v>9</v>
      </c>
      <c r="I23" s="2">
        <v>1</v>
      </c>
      <c r="K23" s="2">
        <v>2</v>
      </c>
      <c r="L23" s="2">
        <v>2</v>
      </c>
      <c r="M23" s="26" t="s">
        <v>75</v>
      </c>
      <c r="N23" s="2">
        <f t="shared" si="2"/>
        <v>33</v>
      </c>
      <c r="O23" s="68"/>
    </row>
    <row r="24" spans="1:16" ht="12.75">
      <c r="A24" s="38" t="s">
        <v>23</v>
      </c>
      <c r="B24" s="38">
        <f>SUM(B4:B11)</f>
        <v>95</v>
      </c>
      <c r="C24" s="38">
        <v>8</v>
      </c>
      <c r="D24" s="38">
        <v>6</v>
      </c>
      <c r="E24" s="38">
        <v>4</v>
      </c>
      <c r="F24" s="38">
        <v>2</v>
      </c>
      <c r="G24" s="38">
        <v>4</v>
      </c>
      <c r="H24" s="38">
        <v>24</v>
      </c>
      <c r="I24" s="38">
        <v>6</v>
      </c>
      <c r="J24" s="38">
        <v>4</v>
      </c>
      <c r="K24" s="38">
        <v>1</v>
      </c>
      <c r="L24" s="38">
        <v>1</v>
      </c>
      <c r="M24" s="38">
        <v>2</v>
      </c>
      <c r="N24" s="38">
        <f>SUM(N4:N11)</f>
        <v>157</v>
      </c>
      <c r="O24" s="68"/>
      <c r="P24" s="69"/>
    </row>
    <row r="25" spans="1:16" ht="12.75">
      <c r="A25" s="38" t="s">
        <v>102</v>
      </c>
      <c r="B25" s="38">
        <f>SUM(B12:B15)</f>
        <v>50</v>
      </c>
      <c r="C25" s="38">
        <v>22</v>
      </c>
      <c r="D25" s="38">
        <v>3</v>
      </c>
      <c r="E25" s="38">
        <v>0</v>
      </c>
      <c r="F25" s="38">
        <v>0</v>
      </c>
      <c r="G25" s="38">
        <v>0</v>
      </c>
      <c r="H25" s="38">
        <v>7</v>
      </c>
      <c r="I25" s="38">
        <v>2</v>
      </c>
      <c r="J25" s="38">
        <v>1</v>
      </c>
      <c r="K25" s="38">
        <v>0</v>
      </c>
      <c r="L25" s="38">
        <v>0</v>
      </c>
      <c r="M25" s="38">
        <v>2</v>
      </c>
      <c r="N25" s="38">
        <f>SUM(N12:N15)</f>
        <v>87</v>
      </c>
      <c r="O25" s="68"/>
    </row>
    <row r="26" spans="1:16" ht="12.75">
      <c r="A26" s="38" t="s">
        <v>103</v>
      </c>
      <c r="B26" s="38">
        <f>SUM(B16:B23)</f>
        <v>169</v>
      </c>
      <c r="C26" s="38">
        <v>121</v>
      </c>
      <c r="D26" s="38">
        <v>5</v>
      </c>
      <c r="E26" s="38">
        <v>0</v>
      </c>
      <c r="F26" s="38">
        <v>3</v>
      </c>
      <c r="G26" s="38">
        <v>4</v>
      </c>
      <c r="H26" s="38">
        <v>18</v>
      </c>
      <c r="I26" s="38">
        <v>2</v>
      </c>
      <c r="J26" s="38">
        <v>7</v>
      </c>
      <c r="K26" s="38">
        <v>2</v>
      </c>
      <c r="L26" s="38">
        <v>8</v>
      </c>
      <c r="M26" s="38">
        <v>3</v>
      </c>
      <c r="N26" s="38">
        <f>SUM(N16:N23)</f>
        <v>342</v>
      </c>
      <c r="O26" s="68"/>
    </row>
    <row r="27" spans="1:16" ht="12.75">
      <c r="A27" s="38" t="s">
        <v>4</v>
      </c>
      <c r="B27" s="38">
        <f t="shared" ref="B27:N27" si="3">B24+B25+B26</f>
        <v>314</v>
      </c>
      <c r="C27" s="38">
        <f t="shared" si="3"/>
        <v>151</v>
      </c>
      <c r="D27" s="38">
        <f t="shared" si="3"/>
        <v>14</v>
      </c>
      <c r="E27" s="38">
        <f t="shared" si="3"/>
        <v>4</v>
      </c>
      <c r="F27" s="38">
        <f t="shared" si="3"/>
        <v>5</v>
      </c>
      <c r="G27" s="38">
        <f t="shared" si="3"/>
        <v>8</v>
      </c>
      <c r="H27" s="38">
        <f t="shared" si="3"/>
        <v>49</v>
      </c>
      <c r="I27" s="38">
        <f t="shared" si="3"/>
        <v>10</v>
      </c>
      <c r="J27" s="38">
        <f t="shared" si="3"/>
        <v>12</v>
      </c>
      <c r="K27" s="38">
        <f t="shared" si="3"/>
        <v>3</v>
      </c>
      <c r="L27" s="38">
        <f t="shared" si="3"/>
        <v>9</v>
      </c>
      <c r="M27" s="38">
        <f t="shared" si="3"/>
        <v>7</v>
      </c>
      <c r="N27" s="38">
        <f t="shared" si="3"/>
        <v>586</v>
      </c>
      <c r="O27" s="68"/>
    </row>
    <row r="28" spans="1:16" ht="12.75">
      <c r="A28" s="72" t="s">
        <v>135</v>
      </c>
      <c r="B28" s="95">
        <v>2.2801302931596092</v>
      </c>
      <c r="C28" s="95">
        <v>-0.6578947368421052</v>
      </c>
      <c r="D28" s="95">
        <v>-12.5</v>
      </c>
      <c r="E28" s="95">
        <v>0</v>
      </c>
      <c r="F28" s="95">
        <v>66.666666666666657</v>
      </c>
      <c r="G28" s="95">
        <v>-11.111111111111111</v>
      </c>
      <c r="H28" s="95">
        <v>4.2553191489361701</v>
      </c>
      <c r="I28" s="95">
        <v>11.111111111111111</v>
      </c>
      <c r="J28" s="95">
        <v>-14.285714285714285</v>
      </c>
      <c r="K28" s="95">
        <v>-25</v>
      </c>
      <c r="L28" s="123">
        <v>125</v>
      </c>
      <c r="M28" s="95">
        <v>-30</v>
      </c>
      <c r="N28" s="95">
        <v>1.2089810017271159</v>
      </c>
      <c r="O28" s="68"/>
    </row>
    <row r="30" spans="1:16" ht="12.75">
      <c r="A30" s="2" t="s">
        <v>136</v>
      </c>
    </row>
    <row r="31" spans="1:16" ht="12.75">
      <c r="A31" s="2" t="s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TOSHIBA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fabio iacobini</cp:lastModifiedBy>
  <cp:revision/>
  <dcterms:created xsi:type="dcterms:W3CDTF">2011-09-19T16:04:39Z</dcterms:created>
  <dcterms:modified xsi:type="dcterms:W3CDTF">2021-04-28T09:23:12Z</dcterms:modified>
  <cp:category/>
  <cp:contentStatus/>
</cp:coreProperties>
</file>